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7515" tabRatio="838" firstSheet="5" activeTab="9"/>
  </bookViews>
  <sheets>
    <sheet name="Инструкция" sheetId="1" r:id="rId1"/>
    <sheet name="Титульный" sheetId="2" r:id="rId2"/>
    <sheet name="Список листов" sheetId="3" r:id="rId3"/>
    <sheet name="Тариф с 01.01.2015-30.062015 г." sheetId="4" r:id="rId4"/>
    <sheet name="Тариф с 01.07.2015-31.12.2015 г" sheetId="5" r:id="rId5"/>
    <sheet name="ТС цены (2)" sheetId="6" r:id="rId6"/>
    <sheet name="ТС характеристики" sheetId="7" r:id="rId7"/>
    <sheet name="ТС инвестиции" sheetId="8" r:id="rId8"/>
    <sheet name="ТС доступ" sheetId="9" r:id="rId9"/>
    <sheet name="ТС ФХД 2015" sheetId="10" r:id="rId10"/>
    <sheet name="Ссылки на публикации" sheetId="11" r:id="rId11"/>
    <sheet name="Проверка" sheetId="12" r:id="rId12"/>
    <sheet name="REESTR_ORG" sheetId="13" state="hidden" r:id="rId13"/>
    <sheet name="REESTR_TEMP" sheetId="14" state="veryHidden" r:id="rId14"/>
    <sheet name="REESTR" sheetId="15" state="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'REESTR'!$A$2:$C$82</definedName>
    <definedName name="LIST_ORG_WARM">'REESTR_ORG'!$A$2:$H$116</definedName>
    <definedName name="logical">'TEHSHEET'!$B$3:$B$4</definedName>
    <definedName name="mo">'Титульный'!$G$23</definedName>
    <definedName name="MO_LIST_10">'REESTR'!$B$38</definedName>
    <definedName name="MO_LIST_11">'REESTR'!$B$39</definedName>
    <definedName name="MO_LIST_12">'REESTR'!$B$40:$B$43</definedName>
    <definedName name="MO_LIST_13">'REESTR'!$B$44:$B$48</definedName>
    <definedName name="MO_LIST_14">'REESTR'!$B$49:$B$53</definedName>
    <definedName name="MO_LIST_15">'REESTR'!$B$54</definedName>
    <definedName name="MO_LIST_16">'REESTR'!$B$55:$B$60</definedName>
    <definedName name="MO_LIST_17">'REESTR'!$B$61:$B$65</definedName>
    <definedName name="MO_LIST_18">'REESTR'!$B$66</definedName>
    <definedName name="MO_LIST_19">'REESTR'!$B$67:$B$70</definedName>
    <definedName name="MO_LIST_2">'REESTR'!$B$2:$B$7</definedName>
    <definedName name="MO_LIST_20">'REESTR'!$B$71:$B$75</definedName>
    <definedName name="MO_LIST_21">'REESTR'!$B$76</definedName>
    <definedName name="MO_LIST_22">'REESTR'!$B$77:$B$81</definedName>
    <definedName name="MO_LIST_23">'REESTR'!$B$82</definedName>
    <definedName name="MO_LIST_24">'REESTR'!$A$119:$A$128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'REESTR'!$B$8:$B$11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'REESTR'!$B$12:$B$17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'REESTR'!$B$18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'REESTR'!$B$19:$B$20</definedName>
    <definedName name="MO_LIST_60">'REESTR'!$A$467:$A$476</definedName>
    <definedName name="MO_LIST_7">'REESTR'!$B$21:$B$26</definedName>
    <definedName name="MO_LIST_8">'REESTR'!$B$27:$B$32</definedName>
    <definedName name="MO_LIST_9">'REESTR'!$B$33:$B$37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'REESTR'!$D$2:$D$23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9">'ТС ФХД 2015'!$I$36</definedName>
    <definedName name="ras_hoz">#REF!</definedName>
    <definedName name="ras_itog" localSheetId="9">'ТС ФХД 2015'!$I$39</definedName>
    <definedName name="ras_itog">#REF!</definedName>
    <definedName name="ras_proizv" localSheetId="9">'ТС ФХД 2015'!$I$33</definedName>
    <definedName name="ras_proizv">#REF!</definedName>
    <definedName name="REGION">'TEHSHEET'!$A$1:$A$84</definedName>
    <definedName name="region_name">'Титульный'!$E$7</definedName>
    <definedName name="SCOPE_16_PRT" localSheetId="3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3">P1_T2_DiapProt,P2_T2_DiapProt</definedName>
    <definedName name="T2_DiapProt" localSheetId="9">P1_T2_DiapProt,P2_T2_DiapProt</definedName>
    <definedName name="T2_DiapProt">P1_T2_DiapProt,P2_T2_DiapProt</definedName>
    <definedName name="T6_Protect" localSheetId="3">P1_T6_Protect,P2_T6_Protect</definedName>
    <definedName name="T6_Protect" localSheetId="9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<sst xmlns="http://schemas.openxmlformats.org/spreadsheetml/2006/main" count="1658" uniqueCount="851">
  <si>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</si>
  <si>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</si>
  <si>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</si>
  <si>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</si>
  <si>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</si>
  <si>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</si>
  <si>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</si>
  <si>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</si>
  <si>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</si>
  <si>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</si>
  <si>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</si>
  <si>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</si>
  <si>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</si>
  <si>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</si>
  <si>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</si>
  <si>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</si>
  <si>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</si>
  <si>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</si>
  <si>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</si>
  <si>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</si>
  <si>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</si>
  <si>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</si>
  <si>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</si>
  <si>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</si>
  <si>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</si>
  <si>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</si>
  <si>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</si>
  <si>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</si>
  <si>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</si>
  <si>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</si>
  <si>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</si>
  <si>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</si>
  <si>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</si>
  <si>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</si>
  <si>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</si>
  <si>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</si>
  <si>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</si>
  <si>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</si>
  <si>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</si>
  <si>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</si>
  <si>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</si>
  <si>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</si>
  <si>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</si>
  <si>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</si>
  <si>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</si>
  <si>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</si>
  <si>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</si>
  <si>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</si>
  <si>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</si>
  <si>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</si>
  <si>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</si>
  <si>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</si>
  <si>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</si>
  <si>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</si>
  <si>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</si>
  <si>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</si>
  <si>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</si>
  <si>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</si>
  <si>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</si>
  <si>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</si>
  <si>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</si>
  <si>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</si>
  <si>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</si>
  <si>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</si>
  <si>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</si>
  <si>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</si>
  <si>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</si>
  <si>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</si>
  <si>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</si>
  <si>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</si>
  <si>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</si>
  <si>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</si>
  <si>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</si>
  <si>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</si>
  <si>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</si>
  <si>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</si>
  <si>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</si>
  <si>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</si>
  <si>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</si>
  <si>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</si>
  <si>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</si>
  <si>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</si>
  <si>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</si>
  <si>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</si>
  <si>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</si>
  <si>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</si>
  <si>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</si>
  <si>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</si>
  <si>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</si>
  <si>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</si>
  <si>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</si>
  <si>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</si>
  <si>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</si>
  <si>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</si>
  <si>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</si>
  <si>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</si>
  <si>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</si>
  <si>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</si>
  <si>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</si>
  <si>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</si>
  <si>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</si>
  <si>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</si>
  <si>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</si>
  <si>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</si>
  <si>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</si>
  <si>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</si>
  <si>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</si>
  <si>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</si>
  <si>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</si>
  <si>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</si>
  <si>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</si>
  <si>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</si>
  <si>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</si>
  <si>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</si>
  <si>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</si>
  <si>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</si>
  <si>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</si>
  <si>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</si>
  <si>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</si>
  <si>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</si>
  <si>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</si>
  <si>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</si>
  <si>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</si>
  <si>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</si>
  <si>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</si>
  <si>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</si>
  <si>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</si>
  <si>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</si>
  <si>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</si>
  <si>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</si>
  <si>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</si>
  <si>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</si>
  <si>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</si>
  <si>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</si>
  <si>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</si>
  <si>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</si>
  <si>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</si>
  <si>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</si>
  <si>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</si>
  <si>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</si>
  <si>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</si>
  <si>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</si>
  <si>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</si>
  <si>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</si>
  <si>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</si>
  <si>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</si>
  <si>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</si>
  <si>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</si>
  <si>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</si>
  <si>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</si>
  <si>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</si>
  <si>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</si>
  <si>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</si>
  <si>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</si>
  <si>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</si>
  <si>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</si>
  <si>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</si>
  <si>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</si>
  <si>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</si>
  <si>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</si>
  <si>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</si>
  <si>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</si>
  <si>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</si>
  <si>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</si>
  <si>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</si>
  <si>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</si>
  <si>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</si>
  <si>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</si>
  <si>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</si>
  <si>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</si>
  <si>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</si>
  <si>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</si>
  <si>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</si>
  <si>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</si>
  <si>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</si>
  <si>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</si>
  <si>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</si>
  <si>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</si>
  <si>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</si>
  <si>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</si>
  <si>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</si>
  <si>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</si>
  <si>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</si>
  <si>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</si>
  <si>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</si>
  <si>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</si>
  <si>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</si>
  <si>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</si>
  <si>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</si>
  <si>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</si>
  <si>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</si>
  <si>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</si>
  <si>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</si>
  <si>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</si>
  <si>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</si>
  <si>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</si>
  <si>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</si>
  <si>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</si>
  <si>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</si>
  <si>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</si>
  <si>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</si>
  <si>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</si>
  <si>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</si>
  <si>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</si>
  <si>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</si>
  <si>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</si>
  <si>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</si>
  <si>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</si>
  <si>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</si>
  <si>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</si>
  <si>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</si>
  <si>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</si>
  <si>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</si>
  <si>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</si>
  <si>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</si>
  <si>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</si>
  <si>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</si>
  <si>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</si>
  <si>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</si>
  <si>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</si>
  <si>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</si>
  <si>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</si>
  <si>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</si>
  <si>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</si>
  <si>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</si>
  <si>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</si>
  <si>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</si>
  <si>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</si>
  <si>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</si>
  <si>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</si>
  <si>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</si>
  <si>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</si>
  <si>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</si>
  <si>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</si>
  <si>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</si>
  <si>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</si>
  <si>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</si>
  <si>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</si>
  <si>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</si>
  <si>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</si>
  <si>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</si>
  <si>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</si>
  <si>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</si>
  <si>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</si>
  <si>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</si>
  <si>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</si>
  <si>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</si>
  <si>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</si>
  <si>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</si>
  <si>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</si>
  <si>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</si>
  <si>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</si>
  <si>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</si>
  <si>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</si>
  <si>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</si>
  <si>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</si>
  <si>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</si>
  <si>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</si>
  <si>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</si>
  <si>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</si>
  <si>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</si>
  <si>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</si>
  <si>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</si>
  <si>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</si>
  <si>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</si>
  <si>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</si>
  <si>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</si>
  <si>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</si>
  <si>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</si>
  <si>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</si>
  <si>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</si>
  <si>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</si>
  <si>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</si>
  <si>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</si>
  <si>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</si>
  <si>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</si>
  <si>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</si>
  <si>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</si>
  <si>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</si>
  <si>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</si>
  <si>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</si>
  <si>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</si>
  <si>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</si>
  <si>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</si>
  <si>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</si>
  <si>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</si>
  <si>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</si>
  <si>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</si>
  <si>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</si>
  <si>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</si>
  <si>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</si>
  <si>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</si>
  <si>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</si>
  <si>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</si>
  <si>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</si>
  <si>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</si>
  <si>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</si>
  <si>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</si>
  <si>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</si>
  <si>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</si>
  <si>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</si>
  <si>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</si>
  <si>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</si>
  <si>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</si>
  <si>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</si>
  <si>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</si>
  <si>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</si>
  <si>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</si>
  <si>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</si>
  <si>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</si>
  <si>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</si>
  <si>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</si>
  <si>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</si>
  <si>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</si>
  <si>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</si>
  <si>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</si>
  <si>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</si>
  <si>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</si>
  <si>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</si>
  <si>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</si>
  <si>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</si>
  <si>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</si>
  <si>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</si>
  <si>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</si>
  <si>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</si>
  <si>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</si>
  <si>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</si>
  <si>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</si>
  <si>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</si>
  <si>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</si>
  <si>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</si>
  <si>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</si>
  <si>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</si>
  <si>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</si>
  <si>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</si>
  <si>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</si>
  <si>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</si>
  <si>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</si>
  <si>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</si>
  <si>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</si>
  <si>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</si>
  <si>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</si>
  <si>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</si>
  <si>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</si>
  <si>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</si>
  <si>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</si>
  <si>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</si>
  <si>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</si>
  <si>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</si>
  <si>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</si>
  <si>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</si>
  <si>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</si>
  <si>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</si>
  <si>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</si>
  <si>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</si>
  <si>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</si>
  <si>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</si>
  <si>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</si>
  <si>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</si>
  <si>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</si>
  <si>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</si>
  <si>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</si>
  <si>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</si>
  <si>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</si>
  <si>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</si>
  <si>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</si>
  <si>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</si>
  <si>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</si>
  <si>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</si>
  <si>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</si>
  <si>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</si>
  <si>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</si>
  <si>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</si>
  <si>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</si>
  <si>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</si>
  <si>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</si>
  <si>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</si>
  <si>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</si>
  <si>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</si>
  <si>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</si>
  <si>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</si>
  <si>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</si>
  <si>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</si>
  <si>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</si>
  <si>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</si>
  <si>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</si>
  <si>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</si>
  <si>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</si>
  <si>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</si>
  <si>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</si>
  <si>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</si>
  <si>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</si>
  <si>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</si>
  <si>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</si>
  <si>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</si>
  <si>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</si>
  <si>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</si>
  <si>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</si>
  <si>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</si>
  <si>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</si>
  <si>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</si>
  <si>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</si>
  <si>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</si>
  <si>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</si>
  <si>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</si>
  <si>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</si>
  <si>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</si>
  <si>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</si>
  <si>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</si>
  <si>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</si>
  <si>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</si>
  <si>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</si>
  <si>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</si>
  <si>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</si>
  <si>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</si>
  <si>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</si>
  <si>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</si>
  <si>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</si>
  <si>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</si>
  <si>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</si>
  <si>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</si>
  <si>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</si>
  <si>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</si>
  <si>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</si>
  <si>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</si>
  <si>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</si>
  <si>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</si>
  <si>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</si>
  <si>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</si>
  <si>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</si>
  <si>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</si>
  <si>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</si>
  <si>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</si>
  <si>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</si>
  <si>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</si>
  <si>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</si>
  <si>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</si>
  <si>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</si>
  <si>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</si>
  <si>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</si>
  <si>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</si>
  <si>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</si>
  <si>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</si>
  <si>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</si>
  <si>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</si>
  <si>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</si>
  <si>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</si>
  <si>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</si>
  <si>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</si>
  <si>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</si>
  <si>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</si>
  <si>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</si>
  <si>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</si>
  <si>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</si>
  <si>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</si>
  <si>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</si>
  <si>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</si>
  <si>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</si>
  <si>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</si>
  <si>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</si>
  <si>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</si>
  <si>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</si>
  <si>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</si>
  <si>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</si>
  <si>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</si>
  <si>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</si>
  <si>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</si>
  <si>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</si>
  <si>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</si>
  <si>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</si>
  <si>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</si>
  <si>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</si>
  <si>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</si>
  <si>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</si>
  <si>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</si>
  <si>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</si>
  <si>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</si>
  <si>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</si>
  <si>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</si>
  <si>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</si>
  <si>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</si>
  <si>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</si>
  <si>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</si>
  <si>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</si>
  <si>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</si>
  <si>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</si>
  <si>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</si>
  <si>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</si>
  <si>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</si>
  <si>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</si>
  <si>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</si>
  <si>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</si>
  <si>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</si>
  <si>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</si>
  <si>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</si>
  <si>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</si>
  <si>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</si>
  <si>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Багратионовский муниципальный район</t>
  </si>
  <si>
    <t>27703000</t>
  </si>
  <si>
    <t>Багратионовское городское поселение</t>
  </si>
  <si>
    <t>27703001</t>
  </si>
  <si>
    <t>Гвардейское сельское поселение</t>
  </si>
  <si>
    <t>27703002</t>
  </si>
  <si>
    <t>Долгоруковское сельское поселение</t>
  </si>
  <si>
    <t>27703003</t>
  </si>
  <si>
    <t>Нивенское сельское поселение</t>
  </si>
  <si>
    <t>27703004</t>
  </si>
  <si>
    <t>Пограничное сельское поселение</t>
  </si>
  <si>
    <t>27703005</t>
  </si>
  <si>
    <t>Балтийский муниципальный район</t>
  </si>
  <si>
    <t>27705000</t>
  </si>
  <si>
    <t>Балтийское городское поселение</t>
  </si>
  <si>
    <t>27705001</t>
  </si>
  <si>
    <t>Приморское городское поселение</t>
  </si>
  <si>
    <t>27705002</t>
  </si>
  <si>
    <t>Сельское поселение Дивное</t>
  </si>
  <si>
    <t>27705003</t>
  </si>
  <si>
    <t>Гвардейский муниципальный район</t>
  </si>
  <si>
    <t>27606000</t>
  </si>
  <si>
    <t>Гвардейское городское поселение</t>
  </si>
  <si>
    <t>27606101</t>
  </si>
  <si>
    <t>Знаменское сельское поселение</t>
  </si>
  <si>
    <t>27606407</t>
  </si>
  <si>
    <t>Зоринское сельское поселение</t>
  </si>
  <si>
    <t>27606410</t>
  </si>
  <si>
    <t>Озерковское сельское поселение</t>
  </si>
  <si>
    <t>27606416</t>
  </si>
  <si>
    <t>Славинское сельское поселение</t>
  </si>
  <si>
    <t>27606419</t>
  </si>
  <si>
    <t>Городской округ "Город Калининград"</t>
  </si>
  <si>
    <t>27701000</t>
  </si>
  <si>
    <t>Гурьевский муниципальный район</t>
  </si>
  <si>
    <t>27707000</t>
  </si>
  <si>
    <t>Гурьевское городское поселение</t>
  </si>
  <si>
    <t>27707001</t>
  </si>
  <si>
    <t>Гусевский муниципальный район</t>
  </si>
  <si>
    <t>27709000</t>
  </si>
  <si>
    <t>Гусевское городское поселение</t>
  </si>
  <si>
    <t>27709001</t>
  </si>
  <si>
    <t>Калининское сельское поселение</t>
  </si>
  <si>
    <t>27709002</t>
  </si>
  <si>
    <t>Кубановское сельское поселение</t>
  </si>
  <si>
    <t>27709003</t>
  </si>
  <si>
    <t>Маяковское сельское поселение</t>
  </si>
  <si>
    <t>27709004</t>
  </si>
  <si>
    <t>Михайловское сельское поселение</t>
  </si>
  <si>
    <t>27709005</t>
  </si>
  <si>
    <t>Зеленоградский район</t>
  </si>
  <si>
    <t>27615000</t>
  </si>
  <si>
    <t>Зеленоградское городское поселение</t>
  </si>
  <si>
    <t>27615101</t>
  </si>
  <si>
    <t>Ковровское сельское поселение</t>
  </si>
  <si>
    <t>27615402</t>
  </si>
  <si>
    <t>Красноторовское сельское поселение</t>
  </si>
  <si>
    <t>27615410</t>
  </si>
  <si>
    <t>Переславское сельское поселение</t>
  </si>
  <si>
    <t>27615407</t>
  </si>
  <si>
    <t>Сельское поселение Куршская коса</t>
  </si>
  <si>
    <t>27615418</t>
  </si>
  <si>
    <t>Краснознаменский муниципальный район</t>
  </si>
  <si>
    <t>27710000</t>
  </si>
  <si>
    <t>Алексеевское сельское поселение</t>
  </si>
  <si>
    <t>27710002</t>
  </si>
  <si>
    <t>Весновское сельское поселение</t>
  </si>
  <si>
    <t>27710003</t>
  </si>
  <si>
    <t>Добровольское сельское поселение</t>
  </si>
  <si>
    <t>27710004</t>
  </si>
  <si>
    <t>Краснознаменское городское поселение</t>
  </si>
  <si>
    <t>27710001</t>
  </si>
  <si>
    <t>Ладушкинский городской округ</t>
  </si>
  <si>
    <t>27711000</t>
  </si>
  <si>
    <t>Мамоновский городской округ</t>
  </si>
  <si>
    <t>27712000</t>
  </si>
  <si>
    <t>Неманский муниципальный район</t>
  </si>
  <si>
    <t>27714000</t>
  </si>
  <si>
    <t>Жилинское сельское поселение</t>
  </si>
  <si>
    <t>27714002</t>
  </si>
  <si>
    <t>Лунинское сельское поселение</t>
  </si>
  <si>
    <t>27714003</t>
  </si>
  <si>
    <t>Неманское городское поселение</t>
  </si>
  <si>
    <t>27714001</t>
  </si>
  <si>
    <t>Нестеровский район</t>
  </si>
  <si>
    <t>27715000</t>
  </si>
  <si>
    <t>Илюшинское сельское поселение</t>
  </si>
  <si>
    <t>27715002</t>
  </si>
  <si>
    <t>Нестеровское городское поселение</t>
  </si>
  <si>
    <t>27715001</t>
  </si>
  <si>
    <t>Пригородное сельское поселение</t>
  </si>
  <si>
    <t>27715003</t>
  </si>
  <si>
    <t>Чистопрудненское сельское поселение</t>
  </si>
  <si>
    <t>27715004</t>
  </si>
  <si>
    <t>Озерский муниципальный район</t>
  </si>
  <si>
    <t>27716000</t>
  </si>
  <si>
    <t>Гавриловское сельское поселение</t>
  </si>
  <si>
    <t>27716002</t>
  </si>
  <si>
    <t>Красноярское сельское поселение</t>
  </si>
  <si>
    <t>27716003</t>
  </si>
  <si>
    <t>Новостроевское сельское поселение</t>
  </si>
  <si>
    <t>27716004</t>
  </si>
  <si>
    <t>Озерское городское поселение</t>
  </si>
  <si>
    <t>27716001</t>
  </si>
  <si>
    <t>Пионерский городской округ</t>
  </si>
  <si>
    <t>27717000</t>
  </si>
  <si>
    <t>Полесский муниципальный район</t>
  </si>
  <si>
    <t>27718000</t>
  </si>
  <si>
    <t>Головкинское сельское поселение</t>
  </si>
  <si>
    <t>27718002</t>
  </si>
  <si>
    <t>Залесовское сельское поселение</t>
  </si>
  <si>
    <t>27718003</t>
  </si>
  <si>
    <t>Полесское городское поселение</t>
  </si>
  <si>
    <t>27718001</t>
  </si>
  <si>
    <t>Саранское сельское поселение</t>
  </si>
  <si>
    <t>27718004</t>
  </si>
  <si>
    <t>Тургеневское сельское поселение</t>
  </si>
  <si>
    <t>27718005</t>
  </si>
  <si>
    <t>Правдинский муниципальный район</t>
  </si>
  <si>
    <t>27633000</t>
  </si>
  <si>
    <t>Городское поселение Железнодорожное</t>
  </si>
  <si>
    <t>27633155</t>
  </si>
  <si>
    <t>Домновское сельское поселение</t>
  </si>
  <si>
    <t>27633404</t>
  </si>
  <si>
    <t>Мозырьское сельское поселение</t>
  </si>
  <si>
    <t>27633413</t>
  </si>
  <si>
    <t>Правдинское городское поселение</t>
  </si>
  <si>
    <t>27633101</t>
  </si>
  <si>
    <t>Светловский городской округ</t>
  </si>
  <si>
    <t>27725000</t>
  </si>
  <si>
    <t>Светлогорский муниципальный район</t>
  </si>
  <si>
    <t>27720000</t>
  </si>
  <si>
    <t>Городское поселение "Город Светлогорск"</t>
  </si>
  <si>
    <t>27720001</t>
  </si>
  <si>
    <t>Городское поселение "Поселок Донское"</t>
  </si>
  <si>
    <t>27720002</t>
  </si>
  <si>
    <t>Городское поселение "Поселок Приморье"</t>
  </si>
  <si>
    <t>27720003</t>
  </si>
  <si>
    <t>Славский муниципальный район</t>
  </si>
  <si>
    <t>27727000</t>
  </si>
  <si>
    <t>Большаковское сельское поселение</t>
  </si>
  <si>
    <t>27727002</t>
  </si>
  <si>
    <t>Славское городское поселение</t>
  </si>
  <si>
    <t>27727001</t>
  </si>
  <si>
    <t>Тимирязевское сельское поселение</t>
  </si>
  <si>
    <t>27727003</t>
  </si>
  <si>
    <t>Ясновское сельское поселение</t>
  </si>
  <si>
    <t>27727004</t>
  </si>
  <si>
    <t>Советский городской округ</t>
  </si>
  <si>
    <t>27730000</t>
  </si>
  <si>
    <t>Черняховский муниципальный район</t>
  </si>
  <si>
    <t>27735000</t>
  </si>
  <si>
    <t>Калужское сельское поселение</t>
  </si>
  <si>
    <t>27735002</t>
  </si>
  <si>
    <t>Каменское сельское поселение</t>
  </si>
  <si>
    <t>27735003</t>
  </si>
  <si>
    <t>Свободненское сельское поселение</t>
  </si>
  <si>
    <t>27735004</t>
  </si>
  <si>
    <t>Черняховское городское поселение</t>
  </si>
  <si>
    <t>27735001</t>
  </si>
  <si>
    <t>Янтарный городской округ</t>
  </si>
  <si>
    <t>27740000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</si>
  <si>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</si>
  <si>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</si>
  <si>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</si>
  <si>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</si>
  <si>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</si>
  <si>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</si>
  <si>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</si>
  <si>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</si>
  <si>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</si>
  <si>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</si>
  <si>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</si>
  <si>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</si>
  <si>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</si>
  <si>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</si>
  <si>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</si>
  <si>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</si>
  <si>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</si>
  <si>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</si>
  <si>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</si>
  <si>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</si>
  <si>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</si>
  <si>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</si>
  <si>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МУП "ЖКХ г. Багратионовска"</t>
  </si>
  <si>
    <t>391501001</t>
  </si>
  <si>
    <t>МУП "ЖКХ пос. Славяновка"</t>
  </si>
  <si>
    <t>МП ЖКХ пос.Долгоруково</t>
  </si>
  <si>
    <t>МУП ЖКХ п.Нивенское</t>
  </si>
  <si>
    <t>ООО "Оскерон Плюс"</t>
  </si>
  <si>
    <t>ИК-13 УФСИН России по Калининградской области</t>
  </si>
  <si>
    <t>МП службы ЖКХ "Пятидорожное"</t>
  </si>
  <si>
    <t>МУП "ЖКХ  п.Корнево"</t>
  </si>
  <si>
    <t>МУП ЖКХ "Пограничное"</t>
  </si>
  <si>
    <t>Войсковая часть 95013</t>
  </si>
  <si>
    <t>390101001</t>
  </si>
  <si>
    <t>МУП "Балтийские объединенные коммунальные системы"</t>
  </si>
  <si>
    <t>ОАО "33 судоремонтный завод"</t>
  </si>
  <si>
    <t>ООО "Балтийская тепловая станция"</t>
  </si>
  <si>
    <t>ООО "Балтийская угольная компания"</t>
  </si>
  <si>
    <t>390601001</t>
  </si>
  <si>
    <t>ФБУ ИК-7 УФСИН России  по Калининградской области</t>
  </si>
  <si>
    <t>391601001</t>
  </si>
  <si>
    <t>МУП МО "Знаменское сельское поселение "Знаменские тепловые сети"</t>
  </si>
  <si>
    <t>МУП "ЖКХ" МО "Озерковское сельское поселение"</t>
  </si>
  <si>
    <t>МУП ЖКХ п. Озерки</t>
  </si>
  <si>
    <t>ФГУ ЛИУ - 5 УФСИН России по Калининградской области</t>
  </si>
  <si>
    <t>37 ремонтная мастерская Службы горючего и смазочных материалов МО БФ</t>
  </si>
  <si>
    <t>390701001</t>
  </si>
  <si>
    <t>Войсковая часть 40129 МО РФ</t>
  </si>
  <si>
    <t>Войсковая часть 42267 МО РФ</t>
  </si>
  <si>
    <t>390801001</t>
  </si>
  <si>
    <t>ГОУ ВПО "Балтийский военно-морской институт им. адмирала Ф.Ф. Ушакова" МО РФ</t>
  </si>
  <si>
    <t>390401001</t>
  </si>
  <si>
    <t>Дистанция гражданских сооружений филиала Калининградской железной дороги  ОАО "РЖД"</t>
  </si>
  <si>
    <t>392543001</t>
  </si>
  <si>
    <t>МКП ЖКХ "Чкаловск"</t>
  </si>
  <si>
    <t>МОУ СОШ №46</t>
  </si>
  <si>
    <t>МУП "Калининградтеплосеть"</t>
  </si>
  <si>
    <t>392550001</t>
  </si>
  <si>
    <t>ОАО "Балткран"</t>
  </si>
  <si>
    <t>ОАО "ИНТЕР РАО ЕЭС" Филиал "Калининградская ТЭЦ-2"</t>
  </si>
  <si>
    <t>390702001</t>
  </si>
  <si>
    <t>ОАО "Калининградская генерирующая компания" (ОАО "Калининградская генерирующая компания" ТЭЦ-1; ОАО "Калининградская генерирующая компания" Зеленоградская ветроэлектростанция)</t>
  </si>
  <si>
    <t>390501001</t>
  </si>
  <si>
    <t>ОАО "Калининградский морской торговый порт"</t>
  </si>
  <si>
    <t>ОАО "Калининградский рыбоконсервный комбинат"</t>
  </si>
  <si>
    <t>ОАО "Кварц"</t>
  </si>
  <si>
    <t>ОАО "Маслобаза Калининградская"</t>
  </si>
  <si>
    <t>ОАО "Молоко"</t>
  </si>
  <si>
    <t>ОАО "СПИ - РВВК"</t>
  </si>
  <si>
    <t>997350001</t>
  </si>
  <si>
    <t>ОАО институт "Запводпроект"</t>
  </si>
  <si>
    <t>ООО "ВестТеплоСервис"</t>
  </si>
  <si>
    <t>ООО "Коммерсант-Центр"</t>
  </si>
  <si>
    <t>390404001</t>
  </si>
  <si>
    <t>ООО "Комфорт Сервис"</t>
  </si>
  <si>
    <t>ООО "ТПК "Балтптицепром"</t>
  </si>
  <si>
    <t>ООО "ЭнергоСистема"</t>
  </si>
  <si>
    <t>391701001</t>
  </si>
  <si>
    <t>ПУ ФСБ России по Калининградской области</t>
  </si>
  <si>
    <t>ТУ - 1 СЗ филиал ОАО "Ростелеком"</t>
  </si>
  <si>
    <t>ФГУ ИК - 8 УФСИН России по Калининградской области</t>
  </si>
  <si>
    <t>ФГУП "Калининградский морской рыбный порт"</t>
  </si>
  <si>
    <t>ФГУП ОКБ "Факел"</t>
  </si>
  <si>
    <t>392501001</t>
  </si>
  <si>
    <t>МУП ЖКХ "Коммунальник"</t>
  </si>
  <si>
    <t>МУП ЖКХ "Теплогаз"</t>
  </si>
  <si>
    <t>МУП МКХ "Благоустройство"</t>
  </si>
  <si>
    <t>ООО "Прицефабрика Гурьевская"</t>
  </si>
  <si>
    <t>ООО "Эко Блок"</t>
  </si>
  <si>
    <t>ООО "Энерготраст Калининград"</t>
  </si>
  <si>
    <t>МУП "Гусевтеплосеть" МО "Гусевский муниципальный район"</t>
  </si>
  <si>
    <t>390201001</t>
  </si>
  <si>
    <t>ОАО "Калининградская генерирующая компания" (Гусевский филиал ОАО "Калининградская генерирующая компания" (Гусевская ТЭЦ))</t>
  </si>
  <si>
    <t>390202001</t>
  </si>
  <si>
    <t>ООО "Калининградоблтоп"</t>
  </si>
  <si>
    <t>390203001</t>
  </si>
  <si>
    <t>МУП "Зеленоградсктеплоэнергетика"</t>
  </si>
  <si>
    <t>391801001</t>
  </si>
  <si>
    <t>ООО "Калина"</t>
  </si>
  <si>
    <t>МУП "ЖКХ "Ковровского сельского поселения"</t>
  </si>
  <si>
    <t>ОАО "ОКОС"</t>
  </si>
  <si>
    <t>МУП "МКХ п. Колосовка"</t>
  </si>
  <si>
    <t>МКП "Благоустройство"</t>
  </si>
  <si>
    <t>МУП ЖКХ г. Краснознаменск</t>
  </si>
  <si>
    <t>391901001</t>
  </si>
  <si>
    <t>ЗАО "Ладушкинское"</t>
  </si>
  <si>
    <t>МП ЖКЭК МО "Ладушкинский городской округ"</t>
  </si>
  <si>
    <t>МУП ПЖКХ</t>
  </si>
  <si>
    <t>ООО "Коммунальные услуги"</t>
  </si>
  <si>
    <t>Неманское городское МУП "Теплосеть"</t>
  </si>
  <si>
    <t>390901001</t>
  </si>
  <si>
    <t>ООО "Неманский ЦБК"</t>
  </si>
  <si>
    <t>МУП "Нестеров -Транзит"</t>
  </si>
  <si>
    <t>392001001</t>
  </si>
  <si>
    <t>МУП "Теплоснабжение и благоустройство г. Нестерова"</t>
  </si>
  <si>
    <t>МУП ЖКХ п. Чернышевское</t>
  </si>
  <si>
    <t>МКП "Управляющая компания г.Озерска"</t>
  </si>
  <si>
    <t>392101001</t>
  </si>
  <si>
    <t>МУП "Озерск-ЖКХ"</t>
  </si>
  <si>
    <t>МУП "Управляющая компания г. Озерска"</t>
  </si>
  <si>
    <t>МУП ПГО "Теплоэнерго"</t>
  </si>
  <si>
    <t>391001001</t>
  </si>
  <si>
    <t>МУП ПГО "Энергосервис"</t>
  </si>
  <si>
    <t>ОГСУСО Дом-интернат для престарелых и инвалидов "Сосновая усадьба"</t>
  </si>
  <si>
    <t>ООО "СЕРВИС - КОМ"</t>
  </si>
  <si>
    <t>УМП "Пионерск - Теплосеть"</t>
  </si>
  <si>
    <t>УМП "Теплосервис"</t>
  </si>
  <si>
    <t>ГМУП "Полеское Тепло"</t>
  </si>
  <si>
    <t>392201001</t>
  </si>
  <si>
    <t>ГМУП "Полесское ЖКХ"</t>
  </si>
  <si>
    <t>ООО "Северо-Запад Сервис"</t>
  </si>
  <si>
    <t>МКУП "Тюленинское ЖКХ"</t>
  </si>
  <si>
    <t>МУП "Правдинское ЖЭУ"</t>
  </si>
  <si>
    <t>392301001</t>
  </si>
  <si>
    <t>МУП МО "СГО" "Теплопредприятие"</t>
  </si>
  <si>
    <t>ОАО "Калининградская генерирующая компания (Светловский филиал ОАО "Калининградская генерирующая компания" ГРЭС-2)</t>
  </si>
  <si>
    <t>391302001</t>
  </si>
  <si>
    <t>ООО "ЛУКОЙЛ-Калининградморнефть"</t>
  </si>
  <si>
    <t>997150001</t>
  </si>
  <si>
    <t>ООО "Светловский судоремонт"</t>
  </si>
  <si>
    <t>391301001</t>
  </si>
  <si>
    <t>ООО "СтройИнвест"</t>
  </si>
  <si>
    <t>ООО "ТеплоСтройСервис"</t>
  </si>
  <si>
    <t>УМП "Светловская теплосеть"</t>
  </si>
  <si>
    <t>МУП "Теплоэнергосистемы"</t>
  </si>
  <si>
    <t>391201001</t>
  </si>
  <si>
    <t>ООО "Санаторий "Отрадное"</t>
  </si>
  <si>
    <t>ФГУ "Светлогорский цетральный военный санаторий" МО РФ</t>
  </si>
  <si>
    <t>МКП "Водоканал Донское" МО "Поселок Донское"</t>
  </si>
  <si>
    <t>ООО "Турбаза "Якорь"</t>
  </si>
  <si>
    <t>МУП "Ваш город"</t>
  </si>
  <si>
    <t>392401001</t>
  </si>
  <si>
    <t>МУП "Прохладненское"</t>
  </si>
  <si>
    <t>МП "Советсктеплосети"</t>
  </si>
  <si>
    <t>391101001</t>
  </si>
  <si>
    <t>ОАО "Советский ЦБЗ"</t>
  </si>
  <si>
    <t>000000000</t>
  </si>
  <si>
    <t>МУП "УЖКХ Свободненского сельского поселения"</t>
  </si>
  <si>
    <t>391401001</t>
  </si>
  <si>
    <t>ЗАО "Тепло"</t>
  </si>
  <si>
    <t>МУП "Ремонтник"</t>
  </si>
  <si>
    <t>МУП "Теплоэнергетика"</t>
  </si>
  <si>
    <t>ОАО "Черняховский авторемонтный завод"</t>
  </si>
  <si>
    <t>ОГУП "УППТ и И"</t>
  </si>
  <si>
    <t>ООО "Черняхоавский мясокомбинат - Сервис"</t>
  </si>
  <si>
    <t>ООО "Черняховская тепловая станция"</t>
  </si>
  <si>
    <t>СП ООО "Энергетика и экология"</t>
  </si>
  <si>
    <t>МУП "Теплосеть"</t>
  </si>
  <si>
    <t>ООО "Коммунальные сети"</t>
  </si>
  <si>
    <t>ООО "СпецГазАвтоматика"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</si>
  <si>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</si>
  <si>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</si>
  <si>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</si>
  <si>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</si>
  <si>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</si>
  <si>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</si>
  <si>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</si>
  <si>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Огиенко Виктор Дмитриевич</t>
  </si>
  <si>
    <t>Мухина Ирина Сергеевна</t>
  </si>
  <si>
    <t>экономист</t>
  </si>
  <si>
    <t>g.shemyakina@lpm-ros.ru</t>
  </si>
  <si>
    <t>Служба по государственному регулированию цен и тарифов Калининградской области</t>
  </si>
  <si>
    <t>ПЛАН</t>
  </si>
  <si>
    <t xml:space="preserve"> ЗАО "Газпром межрегионгаз Санкт-Петербург"</t>
  </si>
  <si>
    <t>(4012)603-910</t>
  </si>
  <si>
    <t>238350,Калининградская обл., Гурьевский р-он, пос. Шоссейное, ул.Гаражная,2</t>
  </si>
  <si>
    <t>236028. г.Калининград, пос.Шоссейное, ул. Гаражная,2</t>
  </si>
  <si>
    <t>(4012) 603-910</t>
  </si>
  <si>
    <t>27615100</t>
  </si>
  <si>
    <t>Домрачева Татьяна Николаевна</t>
  </si>
  <si>
    <t>приказ от 07.11.2014 №110-01т/14</t>
  </si>
  <si>
    <t>Калининградская правда от 17.11.2014 №212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</si>
</sst>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1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81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75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2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8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75" applyFont="1" applyAlignment="1" applyProtection="1">
      <alignment vertical="center" wrapText="1"/>
      <protection/>
    </xf>
    <xf numFmtId="49" fontId="50" fillId="0" borderId="0" xfId="359" applyNumberFormat="1" applyFont="1" applyAlignment="1" applyProtection="1">
      <alignment horizontal="center" vertical="center"/>
      <protection/>
    </xf>
    <xf numFmtId="49" fontId="40" fillId="0" borderId="0" xfId="475" applyFont="1" applyAlignment="1" applyProtection="1">
      <alignment horizontal="center" vertical="center" wrapText="1"/>
      <protection/>
    </xf>
    <xf numFmtId="49" fontId="40" fillId="0" borderId="0" xfId="475" applyFont="1" applyAlignment="1" applyProtection="1">
      <alignment vertical="top" wrapText="1"/>
      <protection/>
    </xf>
    <xf numFmtId="49" fontId="40" fillId="0" borderId="0" xfId="475" applyFont="1" applyProtection="1">
      <alignment vertical="top"/>
      <protection/>
    </xf>
    <xf numFmtId="49" fontId="40" fillId="47" borderId="0" xfId="475" applyFont="1" applyFill="1" applyProtection="1">
      <alignment vertical="top"/>
      <protection/>
    </xf>
    <xf numFmtId="0" fontId="40" fillId="0" borderId="18" xfId="478" applyFont="1" applyBorder="1" applyAlignment="1" applyProtection="1">
      <alignment horizontal="center"/>
      <protection/>
    </xf>
    <xf numFmtId="49" fontId="51" fillId="0" borderId="0" xfId="475" applyFont="1" applyAlignment="1" applyProtection="1">
      <alignment vertical="center"/>
      <protection/>
    </xf>
    <xf numFmtId="0" fontId="51" fillId="0" borderId="0" xfId="476" applyFont="1" applyFill="1" applyAlignment="1" applyProtection="1">
      <alignment vertical="center" wrapText="1"/>
      <protection/>
    </xf>
    <xf numFmtId="0" fontId="51" fillId="0" borderId="0" xfId="476" applyFont="1" applyFill="1" applyAlignment="1" applyProtection="1">
      <alignment horizontal="left" vertical="center" wrapText="1"/>
      <protection/>
    </xf>
    <xf numFmtId="0" fontId="40" fillId="48" borderId="25" xfId="476" applyFont="1" applyFill="1" applyBorder="1" applyAlignment="1" applyProtection="1">
      <alignment vertical="center" wrapText="1"/>
      <protection/>
    </xf>
    <xf numFmtId="0" fontId="40" fillId="0" borderId="26" xfId="476" applyFont="1" applyBorder="1" applyAlignment="1" applyProtection="1">
      <alignment vertical="center" wrapText="1"/>
      <protection/>
    </xf>
    <xf numFmtId="0" fontId="40" fillId="48" borderId="26" xfId="478" applyFont="1" applyFill="1" applyBorder="1" applyAlignment="1" applyProtection="1">
      <alignment vertical="center" wrapText="1"/>
      <protection/>
    </xf>
    <xf numFmtId="0" fontId="40" fillId="0" borderId="0" xfId="476" applyFont="1" applyAlignment="1" applyProtection="1">
      <alignment vertical="center" wrapText="1"/>
      <protection/>
    </xf>
    <xf numFmtId="0" fontId="40" fillId="48" borderId="27" xfId="478" applyFont="1" applyFill="1" applyBorder="1" applyAlignment="1" applyProtection="1">
      <alignment vertical="center" wrapText="1"/>
      <protection/>
    </xf>
    <xf numFmtId="0" fontId="40" fillId="48" borderId="0" xfId="478" applyFont="1" applyFill="1" applyBorder="1" applyAlignment="1" applyProtection="1">
      <alignment vertical="center" wrapText="1"/>
      <protection/>
    </xf>
    <xf numFmtId="0" fontId="40" fillId="48" borderId="0" xfId="478" applyFont="1" applyFill="1" applyBorder="1" applyAlignment="1" applyProtection="1">
      <alignment horizontal="center" vertical="center" wrapText="1"/>
      <protection/>
    </xf>
    <xf numFmtId="0" fontId="40" fillId="0" borderId="0" xfId="478" applyFont="1" applyFill="1" applyBorder="1" applyAlignment="1" applyProtection="1">
      <alignment horizontal="center" vertical="center" wrapText="1"/>
      <protection/>
    </xf>
    <xf numFmtId="0" fontId="51" fillId="48" borderId="27" xfId="484" applyNumberFormat="1" applyFont="1" applyFill="1" applyBorder="1" applyAlignment="1" applyProtection="1">
      <alignment horizontal="center" vertical="center" wrapText="1"/>
      <protection/>
    </xf>
    <xf numFmtId="0" fontId="51" fillId="48" borderId="0" xfId="484" applyNumberFormat="1" applyFont="1" applyFill="1" applyBorder="1" applyAlignment="1" applyProtection="1">
      <alignment horizontal="center" vertical="center" wrapText="1"/>
      <protection/>
    </xf>
    <xf numFmtId="0" fontId="40" fillId="49" borderId="28" xfId="484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84" applyNumberFormat="1" applyFont="1" applyFill="1" applyBorder="1" applyAlignment="1" applyProtection="1">
      <alignment horizontal="center" vertical="center" wrapText="1"/>
      <protection/>
    </xf>
    <xf numFmtId="14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8" borderId="0" xfId="484" applyNumberFormat="1" applyFont="1" applyFill="1" applyBorder="1" applyAlignment="1" applyProtection="1">
      <alignment horizontal="center" vertical="center" wrapText="1"/>
      <protection/>
    </xf>
    <xf numFmtId="0" fontId="40" fillId="48" borderId="0" xfId="478" applyNumberFormat="1" applyFont="1" applyFill="1" applyBorder="1" applyAlignment="1" applyProtection="1">
      <alignment vertical="center" wrapText="1"/>
      <protection/>
    </xf>
    <xf numFmtId="0" fontId="40" fillId="0" borderId="0" xfId="476" applyFont="1" applyBorder="1" applyAlignment="1" applyProtection="1">
      <alignment horizontal="center" vertical="center" wrapText="1"/>
      <protection/>
    </xf>
    <xf numFmtId="0" fontId="40" fillId="48" borderId="0" xfId="476" applyFont="1" applyFill="1" applyBorder="1" applyAlignment="1" applyProtection="1">
      <alignment horizontal="center" vertical="center" wrapText="1"/>
      <protection/>
    </xf>
    <xf numFmtId="0" fontId="51" fillId="0" borderId="0" xfId="476" applyFont="1" applyFill="1" applyBorder="1" applyAlignment="1" applyProtection="1">
      <alignment vertical="center" wrapText="1"/>
      <protection/>
    </xf>
    <xf numFmtId="49" fontId="51" fillId="0" borderId="0" xfId="484" applyNumberFormat="1" applyFont="1" applyFill="1" applyBorder="1" applyAlignment="1" applyProtection="1">
      <alignment horizontal="left" vertical="center" wrapText="1"/>
      <protection/>
    </xf>
    <xf numFmtId="49" fontId="40" fillId="48" borderId="27" xfId="484" applyNumberFormat="1" applyFont="1" applyFill="1" applyBorder="1" applyAlignment="1" applyProtection="1">
      <alignment horizontal="center" vertical="center" wrapText="1"/>
      <protection/>
    </xf>
    <xf numFmtId="49" fontId="40" fillId="48" borderId="18" xfId="484" applyNumberFormat="1" applyFont="1" applyFill="1" applyBorder="1" applyAlignment="1" applyProtection="1">
      <alignment horizontal="center" vertical="center" wrapText="1"/>
      <protection/>
    </xf>
    <xf numFmtId="0" fontId="40" fillId="48" borderId="29" xfId="478" applyFont="1" applyFill="1" applyBorder="1" applyAlignment="1" applyProtection="1">
      <alignment vertical="center" wrapText="1"/>
      <protection/>
    </xf>
    <xf numFmtId="0" fontId="40" fillId="48" borderId="30" xfId="478" applyFont="1" applyFill="1" applyBorder="1" applyAlignment="1" applyProtection="1">
      <alignment vertical="center" wrapText="1"/>
      <protection/>
    </xf>
    <xf numFmtId="0" fontId="40" fillId="48" borderId="30" xfId="478" applyFont="1" applyFill="1" applyBorder="1" applyAlignment="1" applyProtection="1">
      <alignment horizontal="center" vertical="center" wrapText="1"/>
      <protection/>
    </xf>
    <xf numFmtId="0" fontId="40" fillId="0" borderId="0" xfId="476" applyFont="1" applyFill="1" applyAlignment="1" applyProtection="1">
      <alignment horizontal="center" vertical="center" wrapText="1"/>
      <protection/>
    </xf>
    <xf numFmtId="0" fontId="40" fillId="0" borderId="0" xfId="476" applyFont="1" applyAlignment="1" applyProtection="1">
      <alignment horizontal="center" vertical="center" wrapText="1"/>
      <protection/>
    </xf>
    <xf numFmtId="0" fontId="40" fillId="0" borderId="0" xfId="476" applyFont="1" applyFill="1" applyAlignment="1" applyProtection="1">
      <alignment vertical="center" wrapText="1"/>
      <protection/>
    </xf>
    <xf numFmtId="0" fontId="49" fillId="48" borderId="21" xfId="480" applyNumberFormat="1" applyFont="1" applyFill="1" applyBorder="1" applyAlignment="1" applyProtection="1">
      <alignment horizontal="center" vertical="center" wrapText="1"/>
      <protection/>
    </xf>
    <xf numFmtId="0" fontId="51" fillId="0" borderId="0" xfId="476" applyFont="1" applyAlignment="1" applyProtection="1">
      <alignment vertical="center" wrapText="1"/>
      <protection/>
    </xf>
    <xf numFmtId="0" fontId="51" fillId="0" borderId="0" xfId="476" applyFont="1" applyAlignment="1" applyProtection="1">
      <alignment horizontal="center" vertical="center" wrapText="1"/>
      <protection/>
    </xf>
    <xf numFmtId="0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9" borderId="28" xfId="478" applyFont="1" applyFill="1" applyBorder="1" applyAlignment="1" applyProtection="1">
      <alignment horizontal="center" vertical="center" wrapText="1"/>
      <protection locked="0"/>
    </xf>
    <xf numFmtId="0" fontId="40" fillId="48" borderId="31" xfId="478" applyFont="1" applyFill="1" applyBorder="1" applyAlignment="1" applyProtection="1">
      <alignment horizontal="center" vertical="center" wrapText="1"/>
      <protection/>
    </xf>
    <xf numFmtId="0" fontId="40" fillId="48" borderId="18" xfId="478" applyFont="1" applyFill="1" applyBorder="1" applyAlignment="1" applyProtection="1">
      <alignment horizontal="center" vertical="center" wrapText="1"/>
      <protection/>
    </xf>
    <xf numFmtId="49" fontId="40" fillId="0" borderId="0" xfId="473" applyNumberFormat="1" applyProtection="1">
      <alignment vertical="top"/>
      <protection/>
    </xf>
    <xf numFmtId="0" fontId="53" fillId="0" borderId="0" xfId="476" applyFont="1" applyAlignment="1" applyProtection="1">
      <alignment vertical="center" wrapText="1"/>
      <protection/>
    </xf>
    <xf numFmtId="49" fontId="51" fillId="0" borderId="0" xfId="484" applyNumberFormat="1" applyFont="1" applyAlignment="1" applyProtection="1">
      <alignment horizontal="center" vertical="center" wrapText="1"/>
      <protection/>
    </xf>
    <xf numFmtId="49" fontId="51" fillId="0" borderId="0" xfId="484" applyNumberFormat="1" applyFont="1" applyAlignment="1" applyProtection="1">
      <alignment horizontal="center" vertical="center"/>
      <protection/>
    </xf>
    <xf numFmtId="49" fontId="40" fillId="48" borderId="32" xfId="484" applyNumberFormat="1" applyFont="1" applyFill="1" applyBorder="1" applyAlignment="1" applyProtection="1">
      <alignment horizontal="center" vertical="center" wrapText="1"/>
      <protection/>
    </xf>
    <xf numFmtId="0" fontId="40" fillId="49" borderId="33" xfId="484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84" applyNumberFormat="1" applyFont="1" applyFill="1" applyBorder="1" applyAlignment="1" applyProtection="1">
      <alignment horizontal="center" vertical="center" wrapText="1"/>
      <protection/>
    </xf>
    <xf numFmtId="0" fontId="40" fillId="48" borderId="35" xfId="484" applyNumberFormat="1" applyFont="1" applyFill="1" applyBorder="1" applyAlignment="1" applyProtection="1">
      <alignment horizontal="center" vertical="center" wrapText="1"/>
      <protection/>
    </xf>
    <xf numFmtId="0" fontId="40" fillId="48" borderId="24" xfId="484" applyNumberFormat="1" applyFont="1" applyFill="1" applyBorder="1" applyAlignment="1" applyProtection="1">
      <alignment horizontal="center" vertical="center" wrapText="1"/>
      <protection/>
    </xf>
    <xf numFmtId="0" fontId="40" fillId="48" borderId="36" xfId="484" applyNumberFormat="1" applyFont="1" applyFill="1" applyBorder="1" applyAlignment="1" applyProtection="1">
      <alignment horizontal="center" vertical="center" wrapText="1"/>
      <protection/>
    </xf>
    <xf numFmtId="49" fontId="40" fillId="48" borderId="24" xfId="484" applyNumberFormat="1" applyFont="1" applyFill="1" applyBorder="1" applyAlignment="1" applyProtection="1">
      <alignment horizontal="center" vertical="center" wrapText="1"/>
      <protection/>
    </xf>
    <xf numFmtId="0" fontId="40" fillId="48" borderId="32" xfId="476" applyFont="1" applyFill="1" applyBorder="1" applyAlignment="1" applyProtection="1">
      <alignment horizontal="center" vertical="center" wrapText="1"/>
      <protection/>
    </xf>
    <xf numFmtId="49" fontId="40" fillId="49" borderId="37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78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58" applyNumberFormat="1" applyFont="1" applyAlignment="1" applyProtection="1">
      <alignment horizontal="center" vertical="center"/>
      <protection/>
    </xf>
    <xf numFmtId="49" fontId="40" fillId="32" borderId="39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84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8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84" applyNumberFormat="1" applyFont="1" applyFill="1" applyBorder="1" applyAlignment="1" applyProtection="1">
      <alignment horizontal="center" vertical="center" wrapText="1"/>
      <protection/>
    </xf>
    <xf numFmtId="49" fontId="40" fillId="0" borderId="0" xfId="474" applyProtection="1">
      <alignment vertical="top"/>
      <protection/>
    </xf>
    <xf numFmtId="49" fontId="40" fillId="0" borderId="0" xfId="474" applyBorder="1" applyProtection="1">
      <alignment vertical="top"/>
      <protection/>
    </xf>
    <xf numFmtId="49" fontId="40" fillId="48" borderId="25" xfId="474" applyFill="1" applyBorder="1" applyProtection="1">
      <alignment vertical="top"/>
      <protection/>
    </xf>
    <xf numFmtId="49" fontId="40" fillId="48" borderId="26" xfId="474" applyFill="1" applyBorder="1" applyProtection="1">
      <alignment vertical="top"/>
      <protection/>
    </xf>
    <xf numFmtId="49" fontId="40" fillId="48" borderId="27" xfId="474" applyFill="1" applyBorder="1" applyProtection="1">
      <alignment vertical="top"/>
      <protection/>
    </xf>
    <xf numFmtId="49" fontId="40" fillId="48" borderId="0" xfId="474" applyFill="1" applyBorder="1" applyProtection="1">
      <alignment vertical="top"/>
      <protection/>
    </xf>
    <xf numFmtId="0" fontId="49" fillId="48" borderId="0" xfId="480" applyNumberFormat="1" applyFont="1" applyFill="1" applyBorder="1" applyAlignment="1" applyProtection="1">
      <alignment horizontal="center" vertical="center" wrapText="1"/>
      <protection/>
    </xf>
    <xf numFmtId="49" fontId="40" fillId="48" borderId="21" xfId="474" applyFill="1" applyBorder="1" applyProtection="1">
      <alignment vertical="top"/>
      <protection/>
    </xf>
    <xf numFmtId="49" fontId="40" fillId="48" borderId="29" xfId="474" applyFill="1" applyBorder="1" applyProtection="1">
      <alignment vertical="top"/>
      <protection/>
    </xf>
    <xf numFmtId="49" fontId="40" fillId="48" borderId="30" xfId="474" applyFill="1" applyBorder="1" applyProtection="1">
      <alignment vertical="top"/>
      <protection/>
    </xf>
    <xf numFmtId="49" fontId="40" fillId="48" borderId="41" xfId="474" applyFill="1" applyBorder="1" applyProtection="1">
      <alignment vertical="top"/>
      <protection/>
    </xf>
    <xf numFmtId="49" fontId="40" fillId="0" borderId="0" xfId="472" applyFont="1" applyProtection="1">
      <alignment vertical="top"/>
      <protection/>
    </xf>
    <xf numFmtId="49" fontId="40" fillId="0" borderId="0" xfId="472" applyFont="1" applyAlignment="1" applyProtection="1">
      <alignment horizontal="center" vertical="top"/>
      <protection/>
    </xf>
    <xf numFmtId="0" fontId="40" fillId="0" borderId="0" xfId="482" applyFont="1" applyAlignment="1" applyProtection="1">
      <alignment horizontal="center" vertical="center"/>
      <protection/>
    </xf>
    <xf numFmtId="49" fontId="44" fillId="48" borderId="17" xfId="472" applyFont="1" applyFill="1" applyBorder="1" applyAlignment="1" applyProtection="1">
      <alignment horizontal="center" vertical="center"/>
      <protection/>
    </xf>
    <xf numFmtId="49" fontId="44" fillId="48" borderId="42" xfId="472" applyFont="1" applyFill="1" applyBorder="1" applyAlignment="1" applyProtection="1">
      <alignment horizontal="center" vertical="center"/>
      <protection/>
    </xf>
    <xf numFmtId="49" fontId="44" fillId="48" borderId="43" xfId="472" applyFont="1" applyFill="1" applyBorder="1" applyAlignment="1" applyProtection="1">
      <alignment horizontal="center" vertical="center"/>
      <protection/>
    </xf>
    <xf numFmtId="49" fontId="40" fillId="0" borderId="0" xfId="472" applyProtection="1">
      <alignment vertical="top"/>
      <protection/>
    </xf>
    <xf numFmtId="49" fontId="44" fillId="0" borderId="0" xfId="472" applyFont="1" applyProtection="1">
      <alignment vertical="top"/>
      <protection/>
    </xf>
    <xf numFmtId="0" fontId="56" fillId="50" borderId="44" xfId="479" applyFont="1" applyFill="1" applyBorder="1" applyProtection="1">
      <alignment/>
      <protection/>
    </xf>
    <xf numFmtId="0" fontId="56" fillId="50" borderId="45" xfId="479" applyFont="1" applyFill="1" applyBorder="1" applyProtection="1">
      <alignment/>
      <protection/>
    </xf>
    <xf numFmtId="0" fontId="55" fillId="50" borderId="45" xfId="358" applyFont="1" applyFill="1" applyBorder="1" applyAlignment="1" applyProtection="1">
      <alignment vertical="center"/>
      <protection/>
    </xf>
    <xf numFmtId="0" fontId="56" fillId="50" borderId="40" xfId="479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58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75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58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58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58" applyFont="1" applyFill="1" applyBorder="1" applyAlignment="1" applyProtection="1">
      <alignment horizontal="center" vertical="center"/>
      <protection/>
    </xf>
    <xf numFmtId="0" fontId="55" fillId="0" borderId="0" xfId="358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58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79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79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78" applyFont="1" applyFill="1" applyBorder="1" applyAlignment="1" applyProtection="1">
      <alignment horizontal="center" vertical="center" wrapText="1"/>
      <protection/>
    </xf>
    <xf numFmtId="0" fontId="40" fillId="48" borderId="0" xfId="476" applyFont="1" applyFill="1" applyBorder="1" applyAlignment="1" applyProtection="1">
      <alignment vertical="center" wrapText="1"/>
      <protection/>
    </xf>
    <xf numFmtId="0" fontId="40" fillId="51" borderId="47" xfId="476" applyFont="1" applyFill="1" applyBorder="1" applyAlignment="1" applyProtection="1">
      <alignment vertical="center" wrapText="1"/>
      <protection/>
    </xf>
    <xf numFmtId="0" fontId="40" fillId="51" borderId="21" xfId="476" applyFont="1" applyFill="1" applyBorder="1" applyAlignment="1" applyProtection="1">
      <alignment vertical="center" wrapText="1"/>
      <protection/>
    </xf>
    <xf numFmtId="0" fontId="40" fillId="51" borderId="41" xfId="476" applyFont="1" applyFill="1" applyBorder="1" applyAlignment="1" applyProtection="1">
      <alignment vertical="center" wrapText="1"/>
      <protection/>
    </xf>
    <xf numFmtId="49" fontId="40" fillId="48" borderId="0" xfId="484" applyNumberFormat="1" applyFont="1" applyFill="1" applyBorder="1" applyAlignment="1" applyProtection="1">
      <alignment horizontal="center" vertical="center" wrapText="1"/>
      <protection/>
    </xf>
    <xf numFmtId="0" fontId="44" fillId="48" borderId="42" xfId="456" applyFont="1" applyFill="1" applyBorder="1" applyAlignment="1" applyProtection="1">
      <alignment horizontal="center" vertical="center" wrapText="1"/>
      <protection/>
    </xf>
    <xf numFmtId="49" fontId="40" fillId="32" borderId="33" xfId="456" applyNumberFormat="1" applyFont="1" applyFill="1" applyBorder="1" applyAlignment="1" applyProtection="1">
      <alignment vertical="center" wrapText="1"/>
      <protection locked="0"/>
    </xf>
    <xf numFmtId="14" fontId="40" fillId="32" borderId="18" xfId="456" applyNumberFormat="1" applyFont="1" applyFill="1" applyBorder="1" applyAlignment="1" applyProtection="1">
      <alignment vertical="center" wrapText="1"/>
      <protection locked="0"/>
    </xf>
    <xf numFmtId="49" fontId="40" fillId="32" borderId="18" xfId="456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56" applyNumberFormat="1" applyFont="1" applyFill="1" applyBorder="1" applyAlignment="1" applyProtection="1">
      <alignment vertical="center" wrapText="1"/>
      <protection locked="0"/>
    </xf>
    <xf numFmtId="0" fontId="55" fillId="51" borderId="0" xfId="358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79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76" applyFont="1" applyFill="1" applyBorder="1" applyAlignment="1" applyProtection="1">
      <alignment horizontal="center" vertical="center" wrapText="1"/>
      <protection locked="0"/>
    </xf>
    <xf numFmtId="0" fontId="44" fillId="48" borderId="43" xfId="456" applyFont="1" applyFill="1" applyBorder="1" applyAlignment="1" applyProtection="1">
      <alignment horizontal="center" vertical="center" wrapText="1"/>
      <protection/>
    </xf>
    <xf numFmtId="0" fontId="55" fillId="0" borderId="0" xfId="358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58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79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58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80" applyNumberFormat="1" applyFont="1" applyFill="1" applyBorder="1" applyAlignment="1" applyProtection="1">
      <alignment vertical="center" wrapText="1"/>
      <protection/>
    </xf>
    <xf numFmtId="0" fontId="40" fillId="0" borderId="0" xfId="470" applyFont="1" applyAlignment="1" applyProtection="1">
      <alignment wrapText="1"/>
      <protection/>
    </xf>
    <xf numFmtId="0" fontId="40" fillId="48" borderId="27" xfId="470" applyFont="1" applyFill="1" applyBorder="1" applyAlignment="1" applyProtection="1">
      <alignment wrapText="1"/>
      <protection/>
    </xf>
    <xf numFmtId="0" fontId="40" fillId="48" borderId="0" xfId="470" applyFont="1" applyFill="1" applyBorder="1" applyAlignment="1" applyProtection="1">
      <alignment wrapText="1"/>
      <protection/>
    </xf>
    <xf numFmtId="0" fontId="40" fillId="48" borderId="0" xfId="480" applyFont="1" applyFill="1" applyBorder="1" applyAlignment="1" applyProtection="1">
      <alignment wrapText="1"/>
      <protection/>
    </xf>
    <xf numFmtId="0" fontId="40" fillId="48" borderId="21" xfId="480" applyFont="1" applyFill="1" applyBorder="1" applyAlignment="1" applyProtection="1">
      <alignment wrapText="1"/>
      <protection/>
    </xf>
    <xf numFmtId="0" fontId="40" fillId="0" borderId="0" xfId="480" applyFont="1" applyAlignment="1" applyProtection="1">
      <alignment wrapText="1"/>
      <protection/>
    </xf>
    <xf numFmtId="49" fontId="44" fillId="48" borderId="0" xfId="477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78" applyFont="1" applyFill="1" applyBorder="1" applyAlignment="1" applyProtection="1">
      <alignment vertical="center" wrapText="1"/>
      <protection/>
    </xf>
    <xf numFmtId="49" fontId="44" fillId="7" borderId="18" xfId="475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78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75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76" applyFont="1" applyFill="1" applyBorder="1" applyAlignment="1" applyProtection="1">
      <alignment horizontal="center" vertical="center" wrapText="1"/>
      <protection/>
    </xf>
    <xf numFmtId="0" fontId="44" fillId="49" borderId="65" xfId="476" applyFont="1" applyFill="1" applyBorder="1" applyAlignment="1" applyProtection="1">
      <alignment horizontal="center" vertical="center" wrapText="1"/>
      <protection locked="0"/>
    </xf>
    <xf numFmtId="49" fontId="44" fillId="0" borderId="46" xfId="456" applyNumberFormat="1" applyFont="1" applyBorder="1" applyAlignment="1" applyProtection="1">
      <alignment horizontal="center" vertical="center" wrapText="1"/>
      <protection/>
    </xf>
    <xf numFmtId="0" fontId="44" fillId="0" borderId="18" xfId="456" applyFont="1" applyBorder="1" applyAlignment="1" applyProtection="1">
      <alignment vertical="center" wrapText="1"/>
      <protection/>
    </xf>
    <xf numFmtId="49" fontId="40" fillId="48" borderId="36" xfId="484" applyNumberFormat="1" applyFont="1" applyFill="1" applyBorder="1" applyAlignment="1" applyProtection="1">
      <alignment horizontal="center" vertical="center" wrapText="1"/>
      <protection/>
    </xf>
    <xf numFmtId="49" fontId="40" fillId="48" borderId="52" xfId="484" applyNumberFormat="1" applyFont="1" applyFill="1" applyBorder="1" applyAlignment="1" applyProtection="1">
      <alignment horizontal="center" vertical="center" wrapText="1"/>
      <protection/>
    </xf>
    <xf numFmtId="0" fontId="40" fillId="48" borderId="53" xfId="478" applyFont="1" applyFill="1" applyBorder="1" applyAlignment="1" applyProtection="1">
      <alignment horizontal="center" vertical="center" wrapText="1"/>
      <protection/>
    </xf>
    <xf numFmtId="0" fontId="40" fillId="49" borderId="58" xfId="484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56" applyNumberFormat="1" applyFont="1" applyFill="1" applyBorder="1" applyAlignment="1" applyProtection="1">
      <alignment vertical="center" wrapText="1"/>
      <protection locked="0"/>
    </xf>
    <xf numFmtId="0" fontId="3" fillId="0" borderId="27" xfId="358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73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58" applyFont="1" applyFill="1" applyBorder="1" applyAlignment="1" applyProtection="1">
      <alignment/>
      <protection/>
    </xf>
    <xf numFmtId="2" fontId="56" fillId="32" borderId="18" xfId="483" applyNumberFormat="1" applyFont="1" applyFill="1" applyBorder="1" applyAlignment="1" applyProtection="1">
      <alignment vertical="center"/>
      <protection locked="0"/>
    </xf>
    <xf numFmtId="2" fontId="56" fillId="32" borderId="55" xfId="483" applyNumberFormat="1" applyFont="1" applyFill="1" applyBorder="1" applyAlignment="1" applyProtection="1">
      <alignment vertical="center"/>
      <protection locked="0"/>
    </xf>
    <xf numFmtId="49" fontId="56" fillId="0" borderId="46" xfId="483" applyNumberFormat="1" applyFont="1" applyBorder="1" applyAlignment="1" applyProtection="1">
      <alignment horizontal="center"/>
      <protection/>
    </xf>
    <xf numFmtId="0" fontId="40" fillId="48" borderId="18" xfId="481" applyFont="1" applyFill="1" applyBorder="1" applyAlignment="1" applyProtection="1">
      <alignment horizontal="center" vertical="center" wrapText="1"/>
      <protection/>
    </xf>
    <xf numFmtId="0" fontId="56" fillId="50" borderId="67" xfId="483" applyFont="1" applyFill="1" applyBorder="1" applyProtection="1">
      <alignment/>
      <protection/>
    </xf>
    <xf numFmtId="0" fontId="56" fillId="50" borderId="68" xfId="483" applyFont="1" applyFill="1" applyBorder="1" applyProtection="1">
      <alignment/>
      <protection/>
    </xf>
    <xf numFmtId="0" fontId="56" fillId="0" borderId="0" xfId="483" applyFont="1" applyProtection="1">
      <alignment/>
      <protection/>
    </xf>
    <xf numFmtId="0" fontId="56" fillId="48" borderId="27" xfId="483" applyFont="1" applyFill="1" applyBorder="1" applyProtection="1">
      <alignment/>
      <protection/>
    </xf>
    <xf numFmtId="49" fontId="59" fillId="0" borderId="46" xfId="483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58" applyFont="1" applyFill="1" applyBorder="1" applyAlignment="1" applyProtection="1">
      <alignment horizontal="center" vertical="center" wrapText="1"/>
      <protection/>
    </xf>
    <xf numFmtId="0" fontId="40" fillId="49" borderId="18" xfId="481" applyFont="1" applyFill="1" applyBorder="1" applyAlignment="1" applyProtection="1">
      <alignment vertical="center" wrapText="1"/>
      <protection locked="0"/>
    </xf>
    <xf numFmtId="0" fontId="56" fillId="52" borderId="69" xfId="483" applyFont="1" applyFill="1" applyBorder="1" applyProtection="1">
      <alignment/>
      <protection/>
    </xf>
    <xf numFmtId="0" fontId="55" fillId="50" borderId="67" xfId="358" applyFont="1" applyFill="1" applyBorder="1" applyAlignment="1" applyProtection="1">
      <alignment horizontal="left" vertical="center" indent="1"/>
      <protection/>
    </xf>
    <xf numFmtId="0" fontId="51" fillId="48" borderId="27" xfId="483" applyFont="1" applyFill="1" applyBorder="1" applyProtection="1">
      <alignment/>
      <protection/>
    </xf>
    <xf numFmtId="0" fontId="44" fillId="0" borderId="41" xfId="456" applyFont="1" applyBorder="1" applyAlignment="1" applyProtection="1">
      <alignment vertical="center" wrapText="1"/>
      <protection/>
    </xf>
    <xf numFmtId="0" fontId="40" fillId="0" borderId="41" xfId="456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56" applyNumberFormat="1" applyFont="1" applyFill="1" applyBorder="1" applyAlignment="1" applyProtection="1">
      <alignment horizontal="center" vertical="center" wrapText="1"/>
      <protection/>
    </xf>
    <xf numFmtId="0" fontId="54" fillId="0" borderId="48" xfId="456" applyFont="1" applyFill="1" applyBorder="1" applyAlignment="1" applyProtection="1">
      <alignment horizontal="center" vertical="center" wrapText="1"/>
      <protection/>
    </xf>
    <xf numFmtId="0" fontId="54" fillId="0" borderId="28" xfId="456" applyFont="1" applyFill="1" applyBorder="1" applyAlignment="1" applyProtection="1">
      <alignment horizontal="center" vertical="center" wrapText="1"/>
      <protection/>
    </xf>
    <xf numFmtId="2" fontId="56" fillId="32" borderId="53" xfId="483" applyNumberFormat="1" applyFont="1" applyFill="1" applyBorder="1" applyAlignment="1" applyProtection="1">
      <alignment vertical="center"/>
      <protection locked="0"/>
    </xf>
    <xf numFmtId="2" fontId="56" fillId="32" borderId="29" xfId="483" applyNumberFormat="1" applyFont="1" applyFill="1" applyBorder="1" applyAlignment="1" applyProtection="1">
      <alignment vertical="center"/>
      <protection locked="0"/>
    </xf>
    <xf numFmtId="14" fontId="40" fillId="32" borderId="53" xfId="456" applyNumberFormat="1" applyFont="1" applyFill="1" applyBorder="1" applyAlignment="1" applyProtection="1">
      <alignment vertical="center" wrapText="1"/>
      <protection locked="0"/>
    </xf>
    <xf numFmtId="49" fontId="40" fillId="32" borderId="53" xfId="456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56" applyNumberFormat="1" applyFont="1" applyFill="1" applyBorder="1" applyAlignment="1" applyProtection="1">
      <alignment vertical="center" wrapText="1"/>
      <protection locked="0"/>
    </xf>
    <xf numFmtId="49" fontId="40" fillId="32" borderId="58" xfId="456" applyNumberFormat="1" applyFont="1" applyFill="1" applyBorder="1" applyAlignment="1" applyProtection="1">
      <alignment vertical="center" wrapText="1"/>
      <protection locked="0"/>
    </xf>
    <xf numFmtId="0" fontId="54" fillId="0" borderId="34" xfId="483" applyFont="1" applyBorder="1" applyAlignment="1" applyProtection="1">
      <alignment horizontal="center"/>
      <protection/>
    </xf>
    <xf numFmtId="0" fontId="54" fillId="0" borderId="48" xfId="483" applyFont="1" applyBorder="1" applyAlignment="1" applyProtection="1">
      <alignment horizontal="center"/>
      <protection/>
    </xf>
    <xf numFmtId="0" fontId="54" fillId="0" borderId="28" xfId="483" applyFont="1" applyBorder="1" applyAlignment="1" applyProtection="1">
      <alignment horizontal="center"/>
      <protection/>
    </xf>
    <xf numFmtId="49" fontId="40" fillId="32" borderId="0" xfId="456" applyNumberFormat="1" applyFont="1" applyFill="1" applyBorder="1" applyAlignment="1" applyProtection="1">
      <alignment vertical="center" wrapText="1"/>
      <protection locked="0"/>
    </xf>
    <xf numFmtId="49" fontId="44" fillId="48" borderId="17" xfId="456" applyNumberFormat="1" applyFont="1" applyFill="1" applyBorder="1" applyAlignment="1" applyProtection="1">
      <alignment horizontal="center" vertical="center" wrapText="1"/>
      <protection/>
    </xf>
    <xf numFmtId="49" fontId="44" fillId="48" borderId="52" xfId="456" applyNumberFormat="1" applyFont="1" applyFill="1" applyBorder="1" applyAlignment="1" applyProtection="1">
      <alignment horizontal="center" vertical="center" wrapText="1"/>
      <protection/>
    </xf>
    <xf numFmtId="49" fontId="44" fillId="48" borderId="46" xfId="456" applyNumberFormat="1" applyFont="1" applyFill="1" applyBorder="1" applyAlignment="1" applyProtection="1">
      <alignment horizontal="center" vertical="center" wrapText="1"/>
      <protection/>
    </xf>
    <xf numFmtId="49" fontId="44" fillId="48" borderId="36" xfId="456" applyNumberFormat="1" applyFont="1" applyFill="1" applyBorder="1" applyAlignment="1" applyProtection="1">
      <alignment horizontal="center" vertical="center" wrapText="1"/>
      <protection/>
    </xf>
    <xf numFmtId="0" fontId="40" fillId="0" borderId="41" xfId="456" applyFont="1" applyBorder="1" applyAlignment="1" applyProtection="1">
      <alignment horizontal="center" vertical="center" wrapText="1"/>
      <protection/>
    </xf>
    <xf numFmtId="0" fontId="40" fillId="0" borderId="31" xfId="456" applyFont="1" applyBorder="1" applyAlignment="1" applyProtection="1">
      <alignment horizontal="center" vertical="center" wrapText="1"/>
      <protection/>
    </xf>
    <xf numFmtId="0" fontId="40" fillId="0" borderId="70" xfId="456" applyFont="1" applyBorder="1" applyAlignment="1" applyProtection="1">
      <alignment horizontal="center" vertical="center" wrapText="1"/>
      <protection/>
    </xf>
    <xf numFmtId="0" fontId="44" fillId="0" borderId="32" xfId="456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81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58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75" applyFont="1" applyBorder="1" applyAlignment="1" applyProtection="1">
      <alignment vertical="center" wrapText="1"/>
      <protection/>
    </xf>
    <xf numFmtId="49" fontId="40" fillId="0" borderId="71" xfId="475" applyFont="1" applyBorder="1" applyAlignment="1" applyProtection="1">
      <alignment vertical="center" wrapText="1"/>
      <protection/>
    </xf>
    <xf numFmtId="49" fontId="40" fillId="0" borderId="53" xfId="475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81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58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58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83" applyNumberFormat="1" applyFont="1" applyBorder="1" applyAlignment="1" applyProtection="1">
      <alignment horizontal="center"/>
      <protection/>
    </xf>
    <xf numFmtId="0" fontId="44" fillId="48" borderId="18" xfId="471" applyFont="1" applyFill="1" applyBorder="1" applyAlignment="1" applyProtection="1">
      <alignment horizontal="center" vertical="center" wrapText="1"/>
      <protection/>
    </xf>
    <xf numFmtId="0" fontId="44" fillId="48" borderId="54" xfId="471" applyFont="1" applyFill="1" applyBorder="1" applyAlignment="1" applyProtection="1">
      <alignment horizontal="center" vertical="center" wrapText="1"/>
      <protection/>
    </xf>
    <xf numFmtId="2" fontId="40" fillId="32" borderId="33" xfId="456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56" applyNumberFormat="1" applyFont="1" applyFill="1" applyBorder="1" applyAlignment="1" applyProtection="1">
      <alignment horizontal="center" vertical="center" wrapText="1"/>
      <protection locked="0"/>
    </xf>
    <xf numFmtId="49" fontId="40" fillId="32" borderId="55" xfId="477" applyFont="1" applyFill="1" applyBorder="1" applyAlignment="1" applyProtection="1">
      <alignment horizontal="left" vertical="center" wrapText="1"/>
      <protection locked="0"/>
    </xf>
    <xf numFmtId="49" fontId="40" fillId="32" borderId="45" xfId="477" applyFont="1" applyFill="1" applyBorder="1" applyAlignment="1" applyProtection="1">
      <alignment horizontal="left" vertical="center"/>
      <protection locked="0"/>
    </xf>
    <xf numFmtId="49" fontId="40" fillId="48" borderId="0" xfId="477" applyFont="1" applyFill="1" applyBorder="1" applyAlignment="1" applyProtection="1">
      <alignment horizontal="right" vertical="center"/>
      <protection/>
    </xf>
    <xf numFmtId="49" fontId="40" fillId="32" borderId="45" xfId="477" applyFont="1" applyFill="1" applyBorder="1" applyAlignment="1" applyProtection="1">
      <alignment horizontal="left" vertical="center" wrapText="1"/>
      <protection locked="0"/>
    </xf>
    <xf numFmtId="0" fontId="49" fillId="48" borderId="26" xfId="480" applyNumberFormat="1" applyFont="1" applyFill="1" applyBorder="1" applyAlignment="1" applyProtection="1">
      <alignment horizontal="center" vertical="center" wrapText="1"/>
      <protection/>
    </xf>
    <xf numFmtId="0" fontId="49" fillId="48" borderId="47" xfId="480" applyNumberFormat="1" applyFont="1" applyFill="1" applyBorder="1" applyAlignment="1" applyProtection="1">
      <alignment horizontal="center" vertical="center" wrapText="1"/>
      <protection/>
    </xf>
    <xf numFmtId="49" fontId="44" fillId="7" borderId="55" xfId="474" applyFont="1" applyFill="1" applyBorder="1" applyAlignment="1" applyProtection="1">
      <alignment horizontal="center" vertical="center"/>
      <protection/>
    </xf>
    <xf numFmtId="49" fontId="44" fillId="7" borderId="45" xfId="474" applyFont="1" applyFill="1" applyBorder="1" applyAlignment="1" applyProtection="1">
      <alignment horizontal="center" vertical="center"/>
      <protection/>
    </xf>
    <xf numFmtId="49" fontId="44" fillId="7" borderId="31" xfId="474" applyFont="1" applyFill="1" applyBorder="1" applyAlignment="1" applyProtection="1">
      <alignment horizontal="center" vertical="center"/>
      <protection/>
    </xf>
    <xf numFmtId="49" fontId="44" fillId="0" borderId="18" xfId="474" applyFont="1" applyBorder="1" applyAlignment="1" applyProtection="1">
      <alignment horizontal="center" vertical="center" wrapText="1"/>
      <protection/>
    </xf>
    <xf numFmtId="49" fontId="44" fillId="0" borderId="0" xfId="477" applyFont="1" applyBorder="1" applyAlignment="1" applyProtection="1">
      <alignment horizontal="left" vertical="center" indent="2"/>
      <protection/>
    </xf>
    <xf numFmtId="49" fontId="44" fillId="4" borderId="18" xfId="474" applyNumberFormat="1" applyFont="1" applyFill="1" applyBorder="1" applyAlignment="1" applyProtection="1">
      <alignment horizontal="center" vertical="center" wrapText="1"/>
      <protection/>
    </xf>
    <xf numFmtId="49" fontId="40" fillId="32" borderId="18" xfId="477" applyFont="1" applyFill="1" applyBorder="1" applyAlignment="1" applyProtection="1">
      <alignment horizontal="left" vertical="center" wrapText="1"/>
      <protection locked="0"/>
    </xf>
    <xf numFmtId="49" fontId="55" fillId="32" borderId="55" xfId="358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60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77" applyFont="1" applyFill="1" applyBorder="1" applyAlignment="1" applyProtection="1">
      <alignment horizontal="left" vertical="center"/>
      <protection locked="0"/>
    </xf>
    <xf numFmtId="49" fontId="55" fillId="32" borderId="55" xfId="360" applyNumberFormat="1" applyFont="1" applyFill="1" applyBorder="1" applyAlignment="1" applyProtection="1">
      <alignment horizontal="left" vertical="center"/>
      <protection locked="0"/>
    </xf>
    <xf numFmtId="49" fontId="44" fillId="32" borderId="45" xfId="477" applyFont="1" applyFill="1" applyBorder="1" applyAlignment="1" applyProtection="1">
      <alignment horizontal="left" vertical="center"/>
      <protection locked="0"/>
    </xf>
    <xf numFmtId="49" fontId="40" fillId="48" borderId="46" xfId="484" applyNumberFormat="1" applyFont="1" applyFill="1" applyBorder="1" applyAlignment="1" applyProtection="1">
      <alignment horizontal="center" vertical="center" wrapText="1"/>
      <protection/>
    </xf>
    <xf numFmtId="49" fontId="40" fillId="48" borderId="36" xfId="484" applyNumberFormat="1" applyFont="1" applyFill="1" applyBorder="1" applyAlignment="1" applyProtection="1">
      <alignment horizontal="center" vertical="center" wrapText="1"/>
      <protection/>
    </xf>
    <xf numFmtId="0" fontId="40" fillId="48" borderId="72" xfId="478" applyFont="1" applyFill="1" applyBorder="1" applyAlignment="1" applyProtection="1">
      <alignment horizontal="center" vertical="center" wrapText="1"/>
      <protection/>
    </xf>
    <xf numFmtId="0" fontId="40" fillId="48" borderId="73" xfId="478" applyFont="1" applyFill="1" applyBorder="1" applyAlignment="1" applyProtection="1">
      <alignment horizontal="center" vertical="center" wrapText="1"/>
      <protection/>
    </xf>
    <xf numFmtId="0" fontId="40" fillId="48" borderId="46" xfId="478" applyFont="1" applyFill="1" applyBorder="1" applyAlignment="1" applyProtection="1">
      <alignment horizontal="center" vertical="center" wrapText="1"/>
      <protection/>
    </xf>
    <xf numFmtId="0" fontId="40" fillId="48" borderId="44" xfId="478" applyFont="1" applyFill="1" applyBorder="1" applyAlignment="1" applyProtection="1">
      <alignment horizontal="center" vertical="center" wrapText="1"/>
      <protection/>
    </xf>
    <xf numFmtId="0" fontId="40" fillId="48" borderId="31" xfId="478" applyFont="1" applyFill="1" applyBorder="1" applyAlignment="1" applyProtection="1">
      <alignment horizontal="center" vertical="center" wrapText="1"/>
      <protection/>
    </xf>
    <xf numFmtId="0" fontId="40" fillId="48" borderId="36" xfId="478" applyFont="1" applyFill="1" applyBorder="1" applyAlignment="1" applyProtection="1">
      <alignment horizontal="center" vertical="center" wrapText="1"/>
      <protection/>
    </xf>
    <xf numFmtId="0" fontId="40" fillId="49" borderId="59" xfId="478" applyFont="1" applyFill="1" applyBorder="1" applyAlignment="1" applyProtection="1">
      <alignment horizontal="center" vertical="center" wrapText="1"/>
      <protection locked="0"/>
    </xf>
    <xf numFmtId="0" fontId="40" fillId="49" borderId="74" xfId="478" applyFont="1" applyFill="1" applyBorder="1" applyAlignment="1" applyProtection="1">
      <alignment horizontal="center" vertical="center" wrapText="1"/>
      <protection locked="0"/>
    </xf>
    <xf numFmtId="0" fontId="44" fillId="49" borderId="32" xfId="476" applyFont="1" applyFill="1" applyBorder="1" applyAlignment="1" applyProtection="1">
      <alignment horizontal="center" vertical="center" wrapText="1"/>
      <protection locked="0"/>
    </xf>
    <xf numFmtId="0" fontId="44" fillId="49" borderId="56" xfId="476" applyFont="1" applyFill="1" applyBorder="1" applyAlignment="1" applyProtection="1">
      <alignment horizontal="center" vertical="center" wrapText="1"/>
      <protection locked="0"/>
    </xf>
    <xf numFmtId="0" fontId="44" fillId="48" borderId="26" xfId="478" applyFont="1" applyFill="1" applyBorder="1" applyAlignment="1" applyProtection="1">
      <alignment horizontal="right" vertical="center" wrapText="1"/>
      <protection/>
    </xf>
    <xf numFmtId="0" fontId="44" fillId="7" borderId="55" xfId="478" applyFont="1" applyFill="1" applyBorder="1" applyAlignment="1" applyProtection="1">
      <alignment horizontal="center" vertical="center" wrapText="1"/>
      <protection/>
    </xf>
    <xf numFmtId="0" fontId="44" fillId="7" borderId="45" xfId="478" applyFont="1" applyFill="1" applyBorder="1" applyAlignment="1" applyProtection="1">
      <alignment horizontal="center" vertical="center" wrapText="1"/>
      <protection/>
    </xf>
    <xf numFmtId="0" fontId="44" fillId="7" borderId="31" xfId="478" applyFont="1" applyFill="1" applyBorder="1" applyAlignment="1" applyProtection="1">
      <alignment horizontal="center" vertical="center" wrapText="1"/>
      <protection/>
    </xf>
    <xf numFmtId="0" fontId="44" fillId="48" borderId="24" xfId="478" applyFont="1" applyFill="1" applyBorder="1" applyAlignment="1" applyProtection="1">
      <alignment horizontal="center" vertical="center" wrapText="1"/>
      <protection/>
    </xf>
    <xf numFmtId="0" fontId="44" fillId="48" borderId="37" xfId="478" applyFont="1" applyFill="1" applyBorder="1" applyAlignment="1" applyProtection="1">
      <alignment horizontal="center" vertical="center" wrapText="1"/>
      <protection/>
    </xf>
    <xf numFmtId="0" fontId="44" fillId="4" borderId="36" xfId="478" applyFont="1" applyFill="1" applyBorder="1" applyAlignment="1" applyProtection="1">
      <alignment horizontal="center" vertical="center" wrapText="1"/>
      <protection/>
    </xf>
    <xf numFmtId="0" fontId="44" fillId="4" borderId="38" xfId="478" applyFont="1" applyFill="1" applyBorder="1" applyAlignment="1" applyProtection="1">
      <alignment horizontal="center" vertical="center" wrapText="1"/>
      <protection/>
    </xf>
    <xf numFmtId="0" fontId="40" fillId="49" borderId="75" xfId="484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84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84" applyNumberFormat="1" applyFont="1" applyFill="1" applyBorder="1" applyAlignment="1" applyProtection="1">
      <alignment horizontal="center" vertical="center" wrapText="1"/>
      <protection/>
    </xf>
    <xf numFmtId="0" fontId="40" fillId="48" borderId="76" xfId="484" applyNumberFormat="1" applyFont="1" applyFill="1" applyBorder="1" applyAlignment="1" applyProtection="1">
      <alignment horizontal="center" vertical="center" wrapText="1"/>
      <protection/>
    </xf>
    <xf numFmtId="0" fontId="44" fillId="48" borderId="59" xfId="456" applyFont="1" applyFill="1" applyBorder="1" applyAlignment="1" applyProtection="1">
      <alignment horizontal="center" vertical="center" wrapText="1"/>
      <protection/>
    </xf>
    <xf numFmtId="0" fontId="44" fillId="48" borderId="18" xfId="456" applyFont="1" applyFill="1" applyBorder="1" applyAlignment="1" applyProtection="1">
      <alignment horizontal="center" vertical="center" wrapText="1"/>
      <protection/>
    </xf>
    <xf numFmtId="0" fontId="44" fillId="48" borderId="54" xfId="456" applyFont="1" applyFill="1" applyBorder="1" applyAlignment="1" applyProtection="1">
      <alignment horizontal="center" vertical="center" wrapText="1"/>
      <protection/>
    </xf>
    <xf numFmtId="0" fontId="44" fillId="48" borderId="37" xfId="456" applyFont="1" applyFill="1" applyBorder="1" applyAlignment="1" applyProtection="1">
      <alignment horizontal="center" vertical="center" wrapText="1"/>
      <protection/>
    </xf>
    <xf numFmtId="0" fontId="44" fillId="48" borderId="33" xfId="456" applyFont="1" applyFill="1" applyBorder="1" applyAlignment="1" applyProtection="1">
      <alignment horizontal="center" vertical="center" wrapText="1"/>
      <protection/>
    </xf>
    <xf numFmtId="0" fontId="44" fillId="48" borderId="57" xfId="456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83" applyFont="1" applyBorder="1" applyAlignment="1" applyProtection="1">
      <alignment horizontal="center"/>
      <protection/>
    </xf>
    <xf numFmtId="0" fontId="54" fillId="0" borderId="77" xfId="483" applyFont="1" applyBorder="1" applyAlignment="1" applyProtection="1">
      <alignment horizontal="center"/>
      <protection/>
    </xf>
    <xf numFmtId="0" fontId="59" fillId="0" borderId="24" xfId="483" applyFont="1" applyBorder="1" applyAlignment="1" applyProtection="1">
      <alignment horizontal="center" vertical="center" wrapText="1"/>
      <protection/>
    </xf>
    <xf numFmtId="0" fontId="59" fillId="0" borderId="46" xfId="483" applyFont="1" applyBorder="1" applyAlignment="1" applyProtection="1">
      <alignment horizontal="center" vertical="center" wrapText="1"/>
      <protection/>
    </xf>
    <xf numFmtId="0" fontId="59" fillId="0" borderId="61" xfId="483" applyFont="1" applyBorder="1" applyAlignment="1" applyProtection="1">
      <alignment horizontal="center" vertical="center" wrapText="1"/>
      <protection/>
    </xf>
    <xf numFmtId="0" fontId="44" fillId="48" borderId="59" xfId="471" applyFont="1" applyFill="1" applyBorder="1" applyAlignment="1" applyProtection="1">
      <alignment horizontal="center" vertical="center" wrapText="1"/>
      <protection/>
    </xf>
    <xf numFmtId="0" fontId="44" fillId="48" borderId="74" xfId="47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44" fillId="48" borderId="18" xfId="471" applyFont="1" applyFill="1" applyBorder="1" applyAlignment="1" applyProtection="1">
      <alignment horizontal="center" vertical="center" wrapText="1"/>
      <protection/>
    </xf>
    <xf numFmtId="0" fontId="44" fillId="48" borderId="54" xfId="471" applyFont="1" applyFill="1" applyBorder="1" applyAlignment="1" applyProtection="1">
      <alignment horizontal="center" vertical="center" wrapText="1"/>
      <protection/>
    </xf>
    <xf numFmtId="0" fontId="44" fillId="48" borderId="55" xfId="471" applyFont="1" applyFill="1" applyBorder="1" applyAlignment="1" applyProtection="1">
      <alignment horizontal="center" vertical="center" wrapText="1"/>
      <protection/>
    </xf>
    <xf numFmtId="0" fontId="44" fillId="48" borderId="78" xfId="471" applyFont="1" applyFill="1" applyBorder="1" applyAlignment="1" applyProtection="1">
      <alignment horizontal="center" vertical="center" wrapText="1"/>
      <protection/>
    </xf>
    <xf numFmtId="0" fontId="44" fillId="48" borderId="73" xfId="471" applyFont="1" applyFill="1" applyBorder="1" applyAlignment="1" applyProtection="1">
      <alignment horizontal="center" vertical="center" wrapText="1"/>
      <protection/>
    </xf>
    <xf numFmtId="0" fontId="59" fillId="0" borderId="79" xfId="483" applyFont="1" applyBorder="1" applyAlignment="1" applyProtection="1">
      <alignment horizontal="center" vertical="center" wrapText="1"/>
      <protection/>
    </xf>
    <xf numFmtId="0" fontId="59" fillId="0" borderId="80" xfId="483" applyFont="1" applyBorder="1" applyAlignment="1" applyProtection="1">
      <alignment horizontal="center" vertical="center" wrapText="1"/>
      <protection/>
    </xf>
    <xf numFmtId="0" fontId="59" fillId="0" borderId="0" xfId="483" applyFont="1" applyBorder="1" applyAlignment="1" applyProtection="1">
      <alignment horizontal="center" vertical="center" wrapText="1"/>
      <protection/>
    </xf>
    <xf numFmtId="0" fontId="59" fillId="0" borderId="21" xfId="483" applyFont="1" applyBorder="1" applyAlignment="1" applyProtection="1">
      <alignment horizontal="center" vertical="center" wrapText="1"/>
      <protection/>
    </xf>
    <xf numFmtId="0" fontId="40" fillId="48" borderId="31" xfId="481" applyFont="1" applyFill="1" applyBorder="1" applyAlignment="1" applyProtection="1">
      <alignment horizontal="left" vertical="center" wrapText="1" indent="2"/>
      <protection/>
    </xf>
    <xf numFmtId="0" fontId="40" fillId="48" borderId="31" xfId="481" applyFont="1" applyFill="1" applyBorder="1" applyAlignment="1" applyProtection="1">
      <alignment horizontal="left" vertical="center" wrapText="1"/>
      <protection/>
    </xf>
    <xf numFmtId="0" fontId="40" fillId="48" borderId="42" xfId="481" applyFont="1" applyFill="1" applyBorder="1" applyAlignment="1" applyProtection="1">
      <alignment horizontal="left" vertical="center" wrapText="1"/>
      <protection/>
    </xf>
    <xf numFmtId="0" fontId="40" fillId="48" borderId="53" xfId="481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80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5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—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—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—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—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—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—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—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—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—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—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—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—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—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—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—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—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—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2" xfId="285"/>
    <cellStyle name="Акцент2 2" xfId="286"/>
    <cellStyle name="Акцент2 3" xfId="287"/>
    <cellStyle name="Акцент2 4" xfId="288"/>
    <cellStyle name="Акцент2 5" xfId="289"/>
    <cellStyle name="Акцент2 6" xfId="290"/>
    <cellStyle name="Акцент2 7" xfId="291"/>
    <cellStyle name="Акцент2 8" xfId="292"/>
    <cellStyle name="Акцент2 9" xfId="293"/>
    <cellStyle name="Акцент3" xfId="294"/>
    <cellStyle name="Акцент3 2" xfId="295"/>
    <cellStyle name="Акцент3 3" xfId="296"/>
    <cellStyle name="Акцент3 4" xfId="297"/>
    <cellStyle name="Акцент3 5" xfId="298"/>
    <cellStyle name="Акцент3 6" xfId="299"/>
    <cellStyle name="Акцент3 7" xfId="300"/>
    <cellStyle name="Акцент3 8" xfId="301"/>
    <cellStyle name="Акцент3 9" xfId="302"/>
    <cellStyle name="Акцент4" xfId="303"/>
    <cellStyle name="Акцент4 2" xfId="304"/>
    <cellStyle name="Акцент4 3" xfId="305"/>
    <cellStyle name="Акцент4 4" xfId="306"/>
    <cellStyle name="Акцент4 5" xfId="307"/>
    <cellStyle name="Акцент4 6" xfId="308"/>
    <cellStyle name="Акцент4 7" xfId="309"/>
    <cellStyle name="Акцент4 8" xfId="310"/>
    <cellStyle name="Акцент4 9" xfId="311"/>
    <cellStyle name="Акцент5" xfId="312"/>
    <cellStyle name="Акцент5 2" xfId="313"/>
    <cellStyle name="Акцент5 3" xfId="314"/>
    <cellStyle name="Акцент5 4" xfId="315"/>
    <cellStyle name="Акцент5 5" xfId="316"/>
    <cellStyle name="Акцент5 6" xfId="317"/>
    <cellStyle name="Акцент5 7" xfId="318"/>
    <cellStyle name="Акцент5 8" xfId="319"/>
    <cellStyle name="Акцент5 9" xfId="320"/>
    <cellStyle name="Акцент6" xfId="321"/>
    <cellStyle name="Акцент6 2" xfId="322"/>
    <cellStyle name="Акцент6 3" xfId="323"/>
    <cellStyle name="Акцент6 4" xfId="324"/>
    <cellStyle name="Акцент6 5" xfId="325"/>
    <cellStyle name="Акцент6 6" xfId="326"/>
    <cellStyle name="Акцент6 7" xfId="327"/>
    <cellStyle name="Акцент6 8" xfId="328"/>
    <cellStyle name="Акцент6 9" xfId="329"/>
    <cellStyle name="Беззащитный" xfId="330"/>
    <cellStyle name="Ввод " xfId="331"/>
    <cellStyle name="Ввод  2" xfId="332"/>
    <cellStyle name="Ввод  3" xfId="333"/>
    <cellStyle name="Ввод  4" xfId="334"/>
    <cellStyle name="Ввод  5" xfId="335"/>
    <cellStyle name="Ввод  6" xfId="336"/>
    <cellStyle name="Ввод  7" xfId="337"/>
    <cellStyle name="Ввод  8" xfId="338"/>
    <cellStyle name="Ввод  9" xfId="339"/>
    <cellStyle name="Вывод" xfId="340"/>
    <cellStyle name="Вывод 2" xfId="341"/>
    <cellStyle name="Вывод 3" xfId="342"/>
    <cellStyle name="Вывод 4" xfId="343"/>
    <cellStyle name="Вывод 5" xfId="344"/>
    <cellStyle name="Вывод 6" xfId="345"/>
    <cellStyle name="Вывод 7" xfId="346"/>
    <cellStyle name="Вывод 8" xfId="347"/>
    <cellStyle name="Вывод 9" xfId="348"/>
    <cellStyle name="Вычисление" xfId="349"/>
    <cellStyle name="Вычисление 2" xfId="350"/>
    <cellStyle name="Вычисление 3" xfId="351"/>
    <cellStyle name="Вычисление 4" xfId="352"/>
    <cellStyle name="Вычисление 5" xfId="353"/>
    <cellStyle name="Вычисление 6" xfId="354"/>
    <cellStyle name="Вычисление 7" xfId="355"/>
    <cellStyle name="Вычисление 8" xfId="356"/>
    <cellStyle name="Вычисление 9" xfId="357"/>
    <cellStyle name="Hyperlink" xfId="358"/>
    <cellStyle name="Гиперссылка_PREDEL.JKH.2010(v1.3)" xfId="359"/>
    <cellStyle name="Гиперссылка_TR.TARIFF.AUTO.P.M.2.16" xfId="360"/>
    <cellStyle name="ДАТА" xfId="361"/>
    <cellStyle name="Currency" xfId="362"/>
    <cellStyle name="Currency [0]" xfId="363"/>
    <cellStyle name="Заголовок" xfId="364"/>
    <cellStyle name="Заголовок 1" xfId="365"/>
    <cellStyle name="Заголовок 1 2" xfId="366"/>
    <cellStyle name="Заголовок 1 3" xfId="367"/>
    <cellStyle name="Заголовок 1 4" xfId="368"/>
    <cellStyle name="Заголовок 1 5" xfId="369"/>
    <cellStyle name="Заголовок 1 6" xfId="370"/>
    <cellStyle name="Заголовок 1 7" xfId="371"/>
    <cellStyle name="Заголовок 1 8" xfId="372"/>
    <cellStyle name="Заголовок 1 9" xfId="373"/>
    <cellStyle name="Заголовок 2" xfId="374"/>
    <cellStyle name="Заголовок 2 2" xfId="375"/>
    <cellStyle name="Заголовок 2 3" xfId="376"/>
    <cellStyle name="Заголовок 2 4" xfId="377"/>
    <cellStyle name="Заголовок 2 5" xfId="378"/>
    <cellStyle name="Заголовок 2 6" xfId="379"/>
    <cellStyle name="Заголовок 2 7" xfId="380"/>
    <cellStyle name="Заголовок 2 8" xfId="381"/>
    <cellStyle name="Заголовок 2 9" xfId="382"/>
    <cellStyle name="Заголовок 3" xfId="383"/>
    <cellStyle name="Заголовок 3 2" xfId="384"/>
    <cellStyle name="Заголовок 3 3" xfId="385"/>
    <cellStyle name="Заголовок 3 4" xfId="386"/>
    <cellStyle name="Заголовок 3 5" xfId="387"/>
    <cellStyle name="Заголовок 3 6" xfId="388"/>
    <cellStyle name="Заголовок 3 7" xfId="389"/>
    <cellStyle name="Заголовок 3 8" xfId="390"/>
    <cellStyle name="Заголовок 3 9" xfId="391"/>
    <cellStyle name="Заголовок 4" xfId="392"/>
    <cellStyle name="Заголовок 4 2" xfId="393"/>
    <cellStyle name="Заголовок 4 3" xfId="394"/>
    <cellStyle name="Заголовок 4 4" xfId="395"/>
    <cellStyle name="Заголовок 4 5" xfId="396"/>
    <cellStyle name="Заголовок 4 6" xfId="397"/>
    <cellStyle name="Заголовок 4 7" xfId="398"/>
    <cellStyle name="Заголовок 4 8" xfId="399"/>
    <cellStyle name="Заголовок 4 9" xfId="400"/>
    <cellStyle name="ЗАГОЛОВОК1" xfId="401"/>
    <cellStyle name="ЗАГОЛОВОК2" xfId="402"/>
    <cellStyle name="ЗаголовокСтолбца" xfId="403"/>
    <cellStyle name="Защитный" xfId="404"/>
    <cellStyle name="Значение" xfId="405"/>
    <cellStyle name="Итог" xfId="406"/>
    <cellStyle name="Итог 2" xfId="407"/>
    <cellStyle name="Итог 3" xfId="408"/>
    <cellStyle name="Итог 4" xfId="409"/>
    <cellStyle name="Итог 5" xfId="410"/>
    <cellStyle name="Итог 6" xfId="411"/>
    <cellStyle name="Итог 7" xfId="412"/>
    <cellStyle name="Итог 8" xfId="413"/>
    <cellStyle name="Итог 9" xfId="414"/>
    <cellStyle name="ИТОГОВЫЙ" xfId="415"/>
    <cellStyle name="Контрольная ячейка" xfId="416"/>
    <cellStyle name="Контрольная ячейка 2" xfId="417"/>
    <cellStyle name="Контрольная ячейка 3" xfId="418"/>
    <cellStyle name="Контрольная ячейка 4" xfId="419"/>
    <cellStyle name="Контрольная ячейка 5" xfId="420"/>
    <cellStyle name="Контрольная ячейка 6" xfId="421"/>
    <cellStyle name="Контрольная ячейка 7" xfId="422"/>
    <cellStyle name="Контрольная ячейка 8" xfId="423"/>
    <cellStyle name="Контрольная ячейка 9" xfId="424"/>
    <cellStyle name="Мои наименования показателей" xfId="425"/>
    <cellStyle name="Мои наименования показателей 2" xfId="426"/>
    <cellStyle name="Мои наименования показателей 3" xfId="427"/>
    <cellStyle name="Мои наименования показателей 4" xfId="428"/>
    <cellStyle name="Мои наименования показателей 5" xfId="429"/>
    <cellStyle name="Мои наименования показателей 6" xfId="430"/>
    <cellStyle name="Мои наименования показателей 7" xfId="431"/>
    <cellStyle name="Мои наименования показателей 8" xfId="432"/>
    <cellStyle name="Мои наименования показателей_BALANCE.TBO.1.71" xfId="433"/>
    <cellStyle name="Мой заголовок" xfId="434"/>
    <cellStyle name="Мой заголовок листа" xfId="435"/>
    <cellStyle name="назв фил" xfId="436"/>
    <cellStyle name="Название" xfId="437"/>
    <cellStyle name="Название 2" xfId="438"/>
    <cellStyle name="Название 3" xfId="439"/>
    <cellStyle name="Название 4" xfId="440"/>
    <cellStyle name="Название 5" xfId="441"/>
    <cellStyle name="Название 6" xfId="442"/>
    <cellStyle name="Название 7" xfId="443"/>
    <cellStyle name="Название 8" xfId="444"/>
    <cellStyle name="Название 9" xfId="445"/>
    <cellStyle name="Нейтральный" xfId="446"/>
    <cellStyle name="Нейтральный 2" xfId="447"/>
    <cellStyle name="Нейтральный 3" xfId="448"/>
    <cellStyle name="Нейтральный 4" xfId="449"/>
    <cellStyle name="Нейтральный 5" xfId="450"/>
    <cellStyle name="Нейтральный 6" xfId="451"/>
    <cellStyle name="Нейтральный 7" xfId="452"/>
    <cellStyle name="Нейтральный 8" xfId="453"/>
    <cellStyle name="Нейтральный 9" xfId="454"/>
    <cellStyle name="Обычный 10" xfId="455"/>
    <cellStyle name="Обычный 2" xfId="456"/>
    <cellStyle name="Обычный 2 2" xfId="457"/>
    <cellStyle name="Обычный 2 3" xfId="458"/>
    <cellStyle name="Обычный 2 4" xfId="459"/>
    <cellStyle name="Обычный 2 5" xfId="460"/>
    <cellStyle name="Обычный 2 6" xfId="461"/>
    <cellStyle name="Обычный 2_EE.FORMA15.BS.4.78(v0.1)" xfId="462"/>
    <cellStyle name="Обычный 3" xfId="463"/>
    <cellStyle name="Обычный 4" xfId="464"/>
    <cellStyle name="Обычный 5" xfId="465"/>
    <cellStyle name="Обычный 6" xfId="466"/>
    <cellStyle name="Обычный 7" xfId="467"/>
    <cellStyle name="Обычный 8" xfId="468"/>
    <cellStyle name="Обычный 9" xfId="469"/>
    <cellStyle name="Обычный_BALANCE.VODOSN.2008YEAR_JKK.33.VS.1.77" xfId="470"/>
    <cellStyle name="Обычный_BALANCE.WARM.2007YEAR(FACT)" xfId="471"/>
    <cellStyle name="Обычный_EE.RGEN.2.73 (17.11.2009)" xfId="472"/>
    <cellStyle name="Обычный_OREP.JKH.POD.2010YEAR(v1.0)" xfId="473"/>
    <cellStyle name="Обычный_OREP.JKH.POD.2010YEAR(v1.1)" xfId="474"/>
    <cellStyle name="Обычный_PREDEL.JKH.2010(v1.3)" xfId="475"/>
    <cellStyle name="Обычный_PRIL1.ELECTR" xfId="476"/>
    <cellStyle name="Обычный_PRIL4.JKU.7.28(04.03.2009)" xfId="477"/>
    <cellStyle name="Обычный_ЖКУ_проект3" xfId="478"/>
    <cellStyle name="Обычный_Котёл Сбыты" xfId="479"/>
    <cellStyle name="Обычный_Мониторинг инвестиций" xfId="480"/>
    <cellStyle name="Обычный_Мониторинг по тарифам ТОWRK_BU" xfId="481"/>
    <cellStyle name="Обычный_Приложение 3 (вода) мет" xfId="482"/>
    <cellStyle name="Обычный_ТС цены" xfId="483"/>
    <cellStyle name="Обычный_форма 1 водопровод для орг" xfId="484"/>
    <cellStyle name="Followed Hyperlink" xfId="485"/>
    <cellStyle name="Плохой" xfId="486"/>
    <cellStyle name="Плохой 2" xfId="487"/>
    <cellStyle name="Плохой 3" xfId="488"/>
    <cellStyle name="Плохой 4" xfId="489"/>
    <cellStyle name="Плохой 5" xfId="490"/>
    <cellStyle name="Плохой 6" xfId="491"/>
    <cellStyle name="Плохой 7" xfId="492"/>
    <cellStyle name="Плохой 8" xfId="493"/>
    <cellStyle name="Плохой 9" xfId="494"/>
    <cellStyle name="Поле ввода" xfId="495"/>
    <cellStyle name="Пояснение" xfId="496"/>
    <cellStyle name="Пояснение 2" xfId="497"/>
    <cellStyle name="Пояснение 3" xfId="498"/>
    <cellStyle name="Пояснение 4" xfId="499"/>
    <cellStyle name="Пояснение 5" xfId="500"/>
    <cellStyle name="Пояснение 6" xfId="501"/>
    <cellStyle name="Пояснение 7" xfId="502"/>
    <cellStyle name="Пояснение 8" xfId="503"/>
    <cellStyle name="Пояснение 9" xfId="504"/>
    <cellStyle name="Примечание" xfId="505"/>
    <cellStyle name="Примечание 10" xfId="506"/>
    <cellStyle name="Примечание 11" xfId="507"/>
    <cellStyle name="Примечание 12" xfId="508"/>
    <cellStyle name="Примечание 2" xfId="509"/>
    <cellStyle name="Примечание 2 2" xfId="510"/>
    <cellStyle name="Примечание 2 3" xfId="511"/>
    <cellStyle name="Примечание 2 4" xfId="512"/>
    <cellStyle name="Примечание 2 5" xfId="513"/>
    <cellStyle name="Примечание 2 6" xfId="514"/>
    <cellStyle name="Примечание 3" xfId="515"/>
    <cellStyle name="Примечание 4" xfId="516"/>
    <cellStyle name="Примечание 5" xfId="517"/>
    <cellStyle name="Примечание 6" xfId="518"/>
    <cellStyle name="Примечание 7" xfId="519"/>
    <cellStyle name="Примечание 8" xfId="520"/>
    <cellStyle name="Примечание 9" xfId="521"/>
    <cellStyle name="Percent" xfId="522"/>
    <cellStyle name="Процентный 2" xfId="523"/>
    <cellStyle name="Процентный 3" xfId="524"/>
    <cellStyle name="Процентный 4" xfId="525"/>
    <cellStyle name="Связанная ячейка" xfId="526"/>
    <cellStyle name="Связанная ячейка 2" xfId="527"/>
    <cellStyle name="Связанная ячейка 3" xfId="528"/>
    <cellStyle name="Связанная ячейка 4" xfId="529"/>
    <cellStyle name="Связанная ячейка 5" xfId="530"/>
    <cellStyle name="Связанная ячейка 6" xfId="531"/>
    <cellStyle name="Связанная ячейка 7" xfId="532"/>
    <cellStyle name="Связанная ячейка 8" xfId="533"/>
    <cellStyle name="Связанная ячейка 9" xfId="534"/>
    <cellStyle name="Стиль 1" xfId="535"/>
    <cellStyle name="ТЕКСТ" xfId="536"/>
    <cellStyle name="Текст предупреждения" xfId="537"/>
    <cellStyle name="Текст предупреждения 2" xfId="538"/>
    <cellStyle name="Текст предупреждения 3" xfId="539"/>
    <cellStyle name="Текст предупреждения 4" xfId="540"/>
    <cellStyle name="Текст предупреждения 5" xfId="541"/>
    <cellStyle name="Текст предупреждения 6" xfId="542"/>
    <cellStyle name="Текст предупреждения 7" xfId="543"/>
    <cellStyle name="Текст предупреждения 8" xfId="544"/>
    <cellStyle name="Текст предупреждения 9" xfId="545"/>
    <cellStyle name="Текстовый" xfId="546"/>
    <cellStyle name="Тысячи [0]_3Com" xfId="547"/>
    <cellStyle name="Тысячи_3Com" xfId="548"/>
    <cellStyle name="ФИКСИРОВАННЫЙ" xfId="549"/>
    <cellStyle name="Comma" xfId="550"/>
    <cellStyle name="Comma [0]" xfId="551"/>
    <cellStyle name="Финансовый 2" xfId="552"/>
    <cellStyle name="Формула" xfId="553"/>
    <cellStyle name="ФормулаВБ" xfId="554"/>
    <cellStyle name="ФормулаНаКонтроль" xfId="555"/>
    <cellStyle name="Хороший" xfId="556"/>
    <cellStyle name="Хороший 2" xfId="557"/>
    <cellStyle name="Хороший 3" xfId="558"/>
    <cellStyle name="Хороший 4" xfId="559"/>
    <cellStyle name="Хороший 5" xfId="560"/>
    <cellStyle name="Хороший 6" xfId="561"/>
    <cellStyle name="Хороший 7" xfId="562"/>
    <cellStyle name="Хороший 8" xfId="563"/>
    <cellStyle name="Хороший 9" xfId="564"/>
    <cellStyle name="Џђћ–…ќ’ќ›‰" xfId="5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126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214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37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335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9" t="s">
        <v>336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9" t="s">
        <v>337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9" t="s">
        <v>197</v>
      </c>
      <c r="D45" s="359"/>
      <c r="E45" s="370" t="s">
        <v>338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9" t="s">
        <v>339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340</v>
      </c>
      <c r="D47" s="359"/>
      <c r="E47" s="369" t="s">
        <v>341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342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9" t="s">
        <v>336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9" t="s">
        <v>337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9" t="s">
        <v>197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9" t="s">
        <v>339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340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0"/>
  <dimension ref="C8:AD66"/>
  <sheetViews>
    <sheetView tabSelected="1" zoomScalePageLayoutView="0" workbookViewId="0" topLeftCell="C44">
      <selection activeCell="I65" sqref="I6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307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51" t="s">
        <v>106</v>
      </c>
      <c r="G12" s="452"/>
      <c r="H12" s="236" t="s">
        <v>88</v>
      </c>
      <c r="I12" s="237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375</v>
      </c>
      <c r="G14" s="449"/>
      <c r="H14" s="255" t="s">
        <v>330</v>
      </c>
      <c r="I14" s="256" t="s">
        <v>33</v>
      </c>
      <c r="J14" s="253"/>
    </row>
    <row r="15" spans="3:10" ht="29.25" customHeight="1">
      <c r="C15" s="111"/>
      <c r="D15" s="112"/>
      <c r="E15" s="128">
        <v>2</v>
      </c>
      <c r="F15" s="432" t="s">
        <v>376</v>
      </c>
      <c r="G15" s="433"/>
      <c r="H15" s="129" t="s">
        <v>328</v>
      </c>
      <c r="I15" s="137">
        <v>3960.53</v>
      </c>
      <c r="J15" s="115"/>
    </row>
    <row r="16" spans="3:10" ht="29.25" customHeight="1">
      <c r="C16" s="111"/>
      <c r="D16" s="112"/>
      <c r="E16" s="128">
        <v>3</v>
      </c>
      <c r="F16" s="432" t="s">
        <v>377</v>
      </c>
      <c r="G16" s="433"/>
      <c r="H16" s="129" t="s">
        <v>328</v>
      </c>
      <c r="I16" s="130">
        <f>SUM(I17,I18,I24,I27,I28,I29,I30,I31,I32,I33,I36,I39,I40)</f>
        <v>3960.53</v>
      </c>
      <c r="J16" s="115"/>
    </row>
    <row r="17" spans="3:10" ht="15" customHeight="1">
      <c r="C17" s="111"/>
      <c r="D17" s="112"/>
      <c r="E17" s="128" t="s">
        <v>89</v>
      </c>
      <c r="F17" s="430" t="s">
        <v>378</v>
      </c>
      <c r="G17" s="431"/>
      <c r="H17" s="129" t="s">
        <v>328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30" t="s">
        <v>379</v>
      </c>
      <c r="G18" s="431"/>
      <c r="H18" s="129" t="s">
        <v>328</v>
      </c>
      <c r="I18" s="130">
        <f>SUMIF(G19:G23,G19,I19:I23)</f>
        <v>802.91</v>
      </c>
      <c r="J18" s="115"/>
    </row>
    <row r="19" spans="3:10" ht="11.25">
      <c r="C19" s="111"/>
      <c r="D19" s="112"/>
      <c r="E19" s="442" t="s">
        <v>326</v>
      </c>
      <c r="F19" s="445" t="s">
        <v>233</v>
      </c>
      <c r="G19" s="116" t="s">
        <v>329</v>
      </c>
      <c r="H19" s="129" t="s">
        <v>328</v>
      </c>
      <c r="I19" s="138">
        <v>802.91</v>
      </c>
      <c r="J19" s="115"/>
    </row>
    <row r="20" spans="3:10" ht="11.25" customHeight="1">
      <c r="C20" s="111"/>
      <c r="D20" s="112"/>
      <c r="E20" s="443"/>
      <c r="F20" s="446"/>
      <c r="G20" s="126" t="s">
        <v>327</v>
      </c>
      <c r="H20" s="337" t="str">
        <f>IF(J20,"",J21)</f>
        <v>тыс. м3</v>
      </c>
      <c r="I20" s="138">
        <v>168.23</v>
      </c>
      <c r="J20" s="338" t="b">
        <f>ISNA(J21)</f>
        <v>0</v>
      </c>
    </row>
    <row r="21" spans="3:10" ht="24.75" customHeight="1">
      <c r="C21" s="111"/>
      <c r="D21" s="112"/>
      <c r="E21" s="443"/>
      <c r="F21" s="446"/>
      <c r="G21" s="116" t="s">
        <v>492</v>
      </c>
      <c r="H21" s="129" t="s">
        <v>328</v>
      </c>
      <c r="I21" s="130">
        <f>IF(I20="",0,IF(I20=0,0,I19/I20))</f>
        <v>4.772692147654996</v>
      </c>
      <c r="J21" s="338" t="str">
        <f>INDEX(tech!G$24:G$51,MATCH(F19,tech!F$24:F$51,0))</f>
        <v>тыс. м3</v>
      </c>
    </row>
    <row r="22" spans="3:10" ht="22.5">
      <c r="C22" s="111"/>
      <c r="D22" s="112"/>
      <c r="E22" s="444"/>
      <c r="F22" s="447"/>
      <c r="G22" s="126" t="s">
        <v>303</v>
      </c>
      <c r="H22" s="132" t="s">
        <v>330</v>
      </c>
      <c r="I22" s="214" t="s">
        <v>842</v>
      </c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0" t="s">
        <v>380</v>
      </c>
      <c r="G24" s="431"/>
      <c r="H24" s="129" t="s">
        <v>328</v>
      </c>
      <c r="I24" s="140">
        <v>71.86</v>
      </c>
      <c r="J24" s="115"/>
    </row>
    <row r="25" spans="3:10" ht="15" customHeight="1">
      <c r="C25" s="111"/>
      <c r="D25" s="112"/>
      <c r="E25" s="131" t="s">
        <v>309</v>
      </c>
      <c r="F25" s="440" t="s">
        <v>381</v>
      </c>
      <c r="G25" s="441"/>
      <c r="H25" s="129" t="s">
        <v>331</v>
      </c>
      <c r="I25" s="130">
        <f>IF(I26=0,0,I24/I26)</f>
        <v>2.8515873015873017</v>
      </c>
      <c r="J25" s="115"/>
    </row>
    <row r="26" spans="3:10" ht="15" customHeight="1">
      <c r="C26" s="111"/>
      <c r="D26" s="112"/>
      <c r="E26" s="128" t="s">
        <v>310</v>
      </c>
      <c r="F26" s="440" t="s">
        <v>382</v>
      </c>
      <c r="G26" s="441"/>
      <c r="H26" s="129" t="s">
        <v>59</v>
      </c>
      <c r="I26" s="137">
        <v>25.2</v>
      </c>
      <c r="J26" s="115"/>
    </row>
    <row r="27" spans="3:10" ht="23.25" customHeight="1">
      <c r="C27" s="111"/>
      <c r="D27" s="112"/>
      <c r="E27" s="128" t="s">
        <v>311</v>
      </c>
      <c r="F27" s="430" t="s">
        <v>383</v>
      </c>
      <c r="G27" s="431"/>
      <c r="H27" s="129" t="s">
        <v>328</v>
      </c>
      <c r="I27" s="137">
        <v>16.5</v>
      </c>
      <c r="J27" s="115"/>
    </row>
    <row r="28" spans="3:10" ht="23.25" customHeight="1">
      <c r="C28" s="111"/>
      <c r="D28" s="112"/>
      <c r="E28" s="128" t="s">
        <v>312</v>
      </c>
      <c r="F28" s="430" t="s">
        <v>384</v>
      </c>
      <c r="G28" s="431"/>
      <c r="H28" s="129" t="s">
        <v>328</v>
      </c>
      <c r="I28" s="137">
        <v>9.2</v>
      </c>
      <c r="J28" s="115"/>
    </row>
    <row r="29" spans="3:10" ht="23.25" customHeight="1">
      <c r="C29" s="111"/>
      <c r="D29" s="112"/>
      <c r="E29" s="128" t="s">
        <v>295</v>
      </c>
      <c r="F29" s="432" t="s">
        <v>385</v>
      </c>
      <c r="G29" s="433"/>
      <c r="H29" s="129" t="s">
        <v>328</v>
      </c>
      <c r="I29" s="137">
        <v>233.26</v>
      </c>
      <c r="J29" s="115"/>
    </row>
    <row r="30" spans="3:10" ht="23.25" customHeight="1">
      <c r="C30" s="111"/>
      <c r="D30" s="112"/>
      <c r="E30" s="128" t="s">
        <v>296</v>
      </c>
      <c r="F30" s="432" t="s">
        <v>386</v>
      </c>
      <c r="G30" s="433"/>
      <c r="H30" s="129" t="s">
        <v>328</v>
      </c>
      <c r="I30" s="137">
        <v>70.44</v>
      </c>
      <c r="J30" s="115"/>
    </row>
    <row r="31" spans="3:10" ht="23.25" customHeight="1">
      <c r="C31" s="111"/>
      <c r="D31" s="112"/>
      <c r="E31" s="128" t="s">
        <v>313</v>
      </c>
      <c r="F31" s="430" t="s">
        <v>387</v>
      </c>
      <c r="G31" s="431"/>
      <c r="H31" s="129" t="s">
        <v>328</v>
      </c>
      <c r="I31" s="137">
        <v>2077</v>
      </c>
      <c r="J31" s="115"/>
    </row>
    <row r="32" spans="3:10" ht="15" customHeight="1">
      <c r="C32" s="111"/>
      <c r="D32" s="112"/>
      <c r="E32" s="128" t="s">
        <v>84</v>
      </c>
      <c r="F32" s="440" t="s">
        <v>388</v>
      </c>
      <c r="G32" s="441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0" t="s">
        <v>389</v>
      </c>
      <c r="G33" s="431"/>
      <c r="H33" s="129" t="s">
        <v>328</v>
      </c>
      <c r="I33" s="137">
        <v>0</v>
      </c>
      <c r="J33" s="115"/>
    </row>
    <row r="34" spans="3:10" ht="15" customHeight="1">
      <c r="C34" s="111"/>
      <c r="D34" s="112"/>
      <c r="E34" s="128" t="s">
        <v>315</v>
      </c>
      <c r="F34" s="440" t="s">
        <v>390</v>
      </c>
      <c r="G34" s="441"/>
      <c r="H34" s="129" t="s">
        <v>328</v>
      </c>
      <c r="I34" s="137">
        <v>0</v>
      </c>
      <c r="J34" s="115"/>
    </row>
    <row r="35" spans="3:10" ht="15" customHeight="1">
      <c r="C35" s="111"/>
      <c r="D35" s="112"/>
      <c r="E35" s="128" t="s">
        <v>316</v>
      </c>
      <c r="F35" s="440" t="s">
        <v>391</v>
      </c>
      <c r="G35" s="441"/>
      <c r="H35" s="129" t="s">
        <v>328</v>
      </c>
      <c r="I35" s="137">
        <v>0</v>
      </c>
      <c r="J35" s="115"/>
    </row>
    <row r="36" spans="3:10" ht="23.25" customHeight="1">
      <c r="C36" s="111"/>
      <c r="D36" s="112"/>
      <c r="E36" s="128" t="s">
        <v>317</v>
      </c>
      <c r="F36" s="430" t="s">
        <v>392</v>
      </c>
      <c r="G36" s="431"/>
      <c r="H36" s="129" t="s">
        <v>328</v>
      </c>
      <c r="I36" s="137">
        <v>499.36</v>
      </c>
      <c r="J36" s="115"/>
    </row>
    <row r="37" spans="3:10" ht="23.25" customHeight="1">
      <c r="C37" s="111"/>
      <c r="D37" s="112"/>
      <c r="E37" s="128" t="s">
        <v>7</v>
      </c>
      <c r="F37" s="440" t="s">
        <v>390</v>
      </c>
      <c r="G37" s="441"/>
      <c r="H37" s="129" t="s">
        <v>328</v>
      </c>
      <c r="I37" s="137">
        <v>0</v>
      </c>
      <c r="J37" s="115"/>
    </row>
    <row r="38" spans="3:10" ht="23.25" customHeight="1">
      <c r="C38" s="111"/>
      <c r="D38" s="112"/>
      <c r="E38" s="128" t="s">
        <v>8</v>
      </c>
      <c r="F38" s="440" t="s">
        <v>391</v>
      </c>
      <c r="G38" s="441"/>
      <c r="H38" s="129" t="s">
        <v>328</v>
      </c>
      <c r="I38" s="137">
        <v>0</v>
      </c>
      <c r="J38" s="115"/>
    </row>
    <row r="39" spans="3:10" ht="23.25" customHeight="1">
      <c r="C39" s="111"/>
      <c r="D39" s="112"/>
      <c r="E39" s="128" t="s">
        <v>318</v>
      </c>
      <c r="F39" s="430" t="s">
        <v>393</v>
      </c>
      <c r="G39" s="431"/>
      <c r="H39" s="129" t="s">
        <v>328</v>
      </c>
      <c r="I39" s="137">
        <v>0</v>
      </c>
      <c r="J39" s="115"/>
    </row>
    <row r="40" spans="3:10" ht="33.75" customHeight="1">
      <c r="C40" s="111"/>
      <c r="D40" s="112"/>
      <c r="E40" s="128" t="s">
        <v>319</v>
      </c>
      <c r="F40" s="430" t="s">
        <v>394</v>
      </c>
      <c r="G40" s="431"/>
      <c r="H40" s="129" t="s">
        <v>328</v>
      </c>
      <c r="I40" s="137">
        <v>180</v>
      </c>
      <c r="J40" s="115"/>
    </row>
    <row r="41" spans="3:10" ht="24" customHeight="1">
      <c r="C41" s="111"/>
      <c r="D41" s="112"/>
      <c r="E41" s="128" t="s">
        <v>108</v>
      </c>
      <c r="F41" s="434" t="s">
        <v>395</v>
      </c>
      <c r="G41" s="435"/>
      <c r="H41" s="129" t="s">
        <v>328</v>
      </c>
      <c r="I41" s="137">
        <v>0</v>
      </c>
      <c r="J41" s="115"/>
    </row>
    <row r="42" spans="3:10" ht="24" customHeight="1">
      <c r="C42" s="111"/>
      <c r="D42" s="112"/>
      <c r="E42" s="128" t="s">
        <v>109</v>
      </c>
      <c r="F42" s="434" t="s">
        <v>396</v>
      </c>
      <c r="G42" s="435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0" t="s">
        <v>397</v>
      </c>
      <c r="G43" s="43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34" t="s">
        <v>374</v>
      </c>
      <c r="G44" s="435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0" t="s">
        <v>398</v>
      </c>
      <c r="G45" s="43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34" t="s">
        <v>399</v>
      </c>
      <c r="G46" s="435"/>
      <c r="H46" s="129" t="s">
        <v>332</v>
      </c>
      <c r="I46" s="137">
        <v>2.378</v>
      </c>
      <c r="J46" s="115"/>
    </row>
    <row r="47" spans="3:10" ht="23.25" customHeight="1">
      <c r="C47" s="111"/>
      <c r="D47" s="112"/>
      <c r="E47" s="128" t="s">
        <v>112</v>
      </c>
      <c r="F47" s="434" t="s">
        <v>400</v>
      </c>
      <c r="G47" s="435"/>
      <c r="H47" s="129" t="s">
        <v>332</v>
      </c>
      <c r="I47" s="137">
        <v>1.678</v>
      </c>
      <c r="J47" s="115"/>
    </row>
    <row r="48" spans="3:10" ht="23.25" customHeight="1">
      <c r="C48" s="111"/>
      <c r="D48" s="112"/>
      <c r="E48" s="128" t="s">
        <v>113</v>
      </c>
      <c r="F48" s="434" t="s">
        <v>401</v>
      </c>
      <c r="G48" s="435"/>
      <c r="H48" s="129" t="s">
        <v>333</v>
      </c>
      <c r="I48" s="137">
        <v>1.27</v>
      </c>
      <c r="J48" s="115"/>
    </row>
    <row r="49" spans="3:10" ht="23.25" customHeight="1">
      <c r="C49" s="111"/>
      <c r="D49" s="112"/>
      <c r="E49" s="128" t="s">
        <v>85</v>
      </c>
      <c r="F49" s="432" t="s">
        <v>402</v>
      </c>
      <c r="G49" s="433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34" t="s">
        <v>403</v>
      </c>
      <c r="G50" s="435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34" t="s">
        <v>404</v>
      </c>
      <c r="G51" s="435"/>
      <c r="H51" s="129" t="s">
        <v>333</v>
      </c>
      <c r="I51" s="130">
        <f>I52+I53</f>
        <v>1.27</v>
      </c>
      <c r="J51" s="115"/>
    </row>
    <row r="52" spans="3:10" ht="23.25" customHeight="1">
      <c r="C52" s="111"/>
      <c r="D52" s="112"/>
      <c r="E52" s="128" t="s">
        <v>116</v>
      </c>
      <c r="F52" s="430" t="s">
        <v>405</v>
      </c>
      <c r="G52" s="431"/>
      <c r="H52" s="129" t="s">
        <v>333</v>
      </c>
      <c r="I52" s="137">
        <v>1.27</v>
      </c>
      <c r="J52" s="115"/>
    </row>
    <row r="53" spans="3:10" ht="23.25" customHeight="1">
      <c r="C53" s="111"/>
      <c r="D53" s="112"/>
      <c r="E53" s="128" t="s">
        <v>91</v>
      </c>
      <c r="F53" s="430" t="s">
        <v>406</v>
      </c>
      <c r="G53" s="431"/>
      <c r="H53" s="129" t="s">
        <v>333</v>
      </c>
      <c r="I53" s="137">
        <v>0</v>
      </c>
      <c r="J53" s="115"/>
    </row>
    <row r="54" spans="3:10" ht="23.25" customHeight="1">
      <c r="C54" s="111"/>
      <c r="D54" s="112"/>
      <c r="E54" s="128" t="s">
        <v>117</v>
      </c>
      <c r="F54" s="434" t="s">
        <v>407</v>
      </c>
      <c r="G54" s="435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32" t="s">
        <v>266</v>
      </c>
      <c r="G55" s="433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34" t="s">
        <v>408</v>
      </c>
      <c r="G56" s="435"/>
      <c r="H56" s="129" t="s">
        <v>334</v>
      </c>
      <c r="I56" s="137"/>
      <c r="J56" s="115"/>
    </row>
    <row r="57" spans="3:10" ht="23.25" customHeight="1">
      <c r="C57" s="111"/>
      <c r="D57" s="112"/>
      <c r="E57" s="128" t="s">
        <v>120</v>
      </c>
      <c r="F57" s="434" t="s">
        <v>409</v>
      </c>
      <c r="G57" s="435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34" t="s">
        <v>410</v>
      </c>
      <c r="G58" s="435"/>
      <c r="H58" s="129" t="s">
        <v>347</v>
      </c>
      <c r="I58" s="141"/>
      <c r="J58" s="115"/>
    </row>
    <row r="59" spans="3:10" ht="23.25" customHeight="1">
      <c r="C59" s="111"/>
      <c r="D59" s="112"/>
      <c r="E59" s="128" t="s">
        <v>122</v>
      </c>
      <c r="F59" s="434" t="s">
        <v>411</v>
      </c>
      <c r="G59" s="435"/>
      <c r="H59" s="129" t="s">
        <v>347</v>
      </c>
      <c r="I59" s="141">
        <v>1</v>
      </c>
      <c r="J59" s="115"/>
    </row>
    <row r="60" spans="3:10" ht="23.25" customHeight="1">
      <c r="C60" s="111"/>
      <c r="D60" s="112"/>
      <c r="E60" s="128" t="s">
        <v>123</v>
      </c>
      <c r="F60" s="434" t="s">
        <v>412</v>
      </c>
      <c r="G60" s="435"/>
      <c r="H60" s="129" t="s">
        <v>347</v>
      </c>
      <c r="I60" s="141"/>
      <c r="J60" s="115"/>
    </row>
    <row r="61" spans="3:10" ht="23.25" customHeight="1">
      <c r="C61" s="111"/>
      <c r="D61" s="112"/>
      <c r="E61" s="128" t="s">
        <v>227</v>
      </c>
      <c r="F61" s="434" t="s">
        <v>413</v>
      </c>
      <c r="G61" s="435"/>
      <c r="H61" s="129" t="s">
        <v>274</v>
      </c>
      <c r="I61" s="141">
        <v>2</v>
      </c>
      <c r="J61" s="115"/>
    </row>
    <row r="62" spans="3:10" ht="23.25" customHeight="1">
      <c r="C62" s="111"/>
      <c r="D62" s="112"/>
      <c r="E62" s="128" t="s">
        <v>320</v>
      </c>
      <c r="F62" s="434" t="s">
        <v>414</v>
      </c>
      <c r="G62" s="435"/>
      <c r="H62" s="129" t="s">
        <v>344</v>
      </c>
      <c r="I62" s="137">
        <v>152.33</v>
      </c>
      <c r="J62" s="115"/>
    </row>
    <row r="63" spans="3:10" ht="23.25" customHeight="1">
      <c r="C63" s="111"/>
      <c r="D63" s="112"/>
      <c r="E63" s="128" t="s">
        <v>321</v>
      </c>
      <c r="F63" s="434" t="s">
        <v>415</v>
      </c>
      <c r="G63" s="435"/>
      <c r="H63" s="129" t="s">
        <v>87</v>
      </c>
      <c r="I63" s="137">
        <v>19.84</v>
      </c>
      <c r="J63" s="115"/>
    </row>
    <row r="64" spans="3:10" ht="23.25" customHeight="1">
      <c r="C64" s="111"/>
      <c r="D64" s="112"/>
      <c r="E64" s="167" t="s">
        <v>293</v>
      </c>
      <c r="F64" s="438" t="s">
        <v>416</v>
      </c>
      <c r="G64" s="439"/>
      <c r="H64" s="132" t="s">
        <v>297</v>
      </c>
      <c r="I64" s="138">
        <v>0.37</v>
      </c>
      <c r="J64" s="115"/>
    </row>
    <row r="65" spans="3:10" ht="51" customHeight="1" thickBot="1">
      <c r="C65" s="111"/>
      <c r="D65" s="112"/>
      <c r="E65" s="134" t="s">
        <v>294</v>
      </c>
      <c r="F65" s="436" t="s">
        <v>6</v>
      </c>
      <c r="G65" s="437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26:G26"/>
    <mergeCell ref="F27:G27"/>
    <mergeCell ref="F24:G24"/>
    <mergeCell ref="F25:G25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38" right="0.23" top="0.24" bottom="0.24" header="0.34" footer="0.34"/>
  <pageSetup fitToHeight="2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462</v>
      </c>
      <c r="F19" s="164" t="s">
        <v>495</v>
      </c>
      <c r="G19" s="348"/>
      <c r="H19" s="115"/>
    </row>
    <row r="20" spans="4:8" ht="11.25">
      <c r="D20" s="346"/>
      <c r="E20" s="351" t="s">
        <v>463</v>
      </c>
      <c r="F20" s="164" t="s">
        <v>494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496</v>
      </c>
      <c r="G22" s="348"/>
      <c r="H22" s="115"/>
    </row>
    <row r="23" spans="4:8" ht="33.75">
      <c r="D23" s="346" t="s">
        <v>482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481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472</v>
      </c>
      <c r="C1" t="s">
        <v>473</v>
      </c>
      <c r="D1" t="s">
        <v>475</v>
      </c>
      <c r="E1" t="s">
        <v>476</v>
      </c>
      <c r="F1" t="s">
        <v>477</v>
      </c>
      <c r="G1" s="143" t="s">
        <v>478</v>
      </c>
      <c r="H1" s="143" t="s">
        <v>479</v>
      </c>
    </row>
    <row r="2" spans="1:8" ht="12.75">
      <c r="A2" s="143">
        <v>1</v>
      </c>
      <c r="B2" t="s">
        <v>497</v>
      </c>
      <c r="C2" t="s">
        <v>499</v>
      </c>
      <c r="D2">
        <v>27703001</v>
      </c>
      <c r="E2" t="s">
        <v>681</v>
      </c>
      <c r="F2">
        <v>3915008642</v>
      </c>
      <c r="G2" s="273" t="s">
        <v>682</v>
      </c>
      <c r="H2" s="143" t="s">
        <v>30</v>
      </c>
    </row>
    <row r="3" spans="1:8" ht="12.75">
      <c r="A3" s="143">
        <v>2</v>
      </c>
      <c r="B3" t="s">
        <v>497</v>
      </c>
      <c r="C3" t="s">
        <v>501</v>
      </c>
      <c r="D3">
        <v>27703002</v>
      </c>
      <c r="E3" t="s">
        <v>683</v>
      </c>
      <c r="F3">
        <v>39155452128</v>
      </c>
      <c r="G3" s="273" t="s">
        <v>682</v>
      </c>
      <c r="H3" s="143" t="s">
        <v>27</v>
      </c>
    </row>
    <row r="4" spans="1:8" ht="12.75">
      <c r="A4" s="143">
        <v>3</v>
      </c>
      <c r="B4" t="s">
        <v>497</v>
      </c>
      <c r="C4" t="s">
        <v>503</v>
      </c>
      <c r="D4">
        <v>27703003</v>
      </c>
      <c r="E4" t="s">
        <v>684</v>
      </c>
      <c r="F4">
        <v>3915004670</v>
      </c>
      <c r="G4" s="273" t="s">
        <v>682</v>
      </c>
      <c r="H4" s="143" t="s">
        <v>30</v>
      </c>
    </row>
    <row r="5" spans="1:8" ht="12.75">
      <c r="A5" s="143">
        <v>4</v>
      </c>
      <c r="B5" t="s">
        <v>497</v>
      </c>
      <c r="C5" t="s">
        <v>505</v>
      </c>
      <c r="D5">
        <v>27703004</v>
      </c>
      <c r="E5" t="s">
        <v>685</v>
      </c>
      <c r="F5">
        <v>3915001622</v>
      </c>
      <c r="G5" s="273" t="s">
        <v>682</v>
      </c>
      <c r="H5" s="143" t="s">
        <v>30</v>
      </c>
    </row>
    <row r="6" spans="1:8" ht="12.75">
      <c r="A6" s="143">
        <v>5</v>
      </c>
      <c r="B6" t="s">
        <v>497</v>
      </c>
      <c r="C6" t="s">
        <v>505</v>
      </c>
      <c r="D6">
        <v>27703004</v>
      </c>
      <c r="E6" t="s">
        <v>686</v>
      </c>
      <c r="F6">
        <v>3906182323</v>
      </c>
      <c r="G6" s="273" t="s">
        <v>682</v>
      </c>
      <c r="H6" s="143" t="s">
        <v>30</v>
      </c>
    </row>
    <row r="7" spans="1:8" ht="12.75">
      <c r="A7" s="143">
        <v>6</v>
      </c>
      <c r="B7" t="s">
        <v>497</v>
      </c>
      <c r="C7" t="s">
        <v>507</v>
      </c>
      <c r="D7">
        <v>27703005</v>
      </c>
      <c r="E7" t="s">
        <v>687</v>
      </c>
      <c r="F7">
        <v>3915004239</v>
      </c>
      <c r="G7" s="273" t="s">
        <v>682</v>
      </c>
      <c r="H7" s="143" t="s">
        <v>32</v>
      </c>
    </row>
    <row r="8" spans="1:8" ht="12.75">
      <c r="A8" s="143">
        <v>7</v>
      </c>
      <c r="B8" t="s">
        <v>497</v>
      </c>
      <c r="C8" t="s">
        <v>507</v>
      </c>
      <c r="D8">
        <v>27703005</v>
      </c>
      <c r="E8" t="s">
        <v>688</v>
      </c>
      <c r="F8">
        <v>3915005521</v>
      </c>
      <c r="G8" s="273" t="s">
        <v>682</v>
      </c>
      <c r="H8" s="143" t="s">
        <v>30</v>
      </c>
    </row>
    <row r="9" spans="1:8" ht="12.75">
      <c r="A9" s="143">
        <v>8</v>
      </c>
      <c r="B9" t="s">
        <v>497</v>
      </c>
      <c r="C9" t="s">
        <v>507</v>
      </c>
      <c r="D9">
        <v>27703005</v>
      </c>
      <c r="E9" t="s">
        <v>689</v>
      </c>
      <c r="F9">
        <v>3915009269</v>
      </c>
      <c r="G9" s="273" t="s">
        <v>682</v>
      </c>
      <c r="H9" s="143" t="s">
        <v>30</v>
      </c>
    </row>
    <row r="10" spans="1:8" ht="12.75">
      <c r="A10" s="143">
        <v>9</v>
      </c>
      <c r="B10" t="s">
        <v>497</v>
      </c>
      <c r="C10" t="s">
        <v>507</v>
      </c>
      <c r="D10">
        <v>27703005</v>
      </c>
      <c r="E10" t="s">
        <v>690</v>
      </c>
      <c r="F10">
        <v>3915004976</v>
      </c>
      <c r="G10" s="273" t="s">
        <v>682</v>
      </c>
      <c r="H10" s="143" t="s">
        <v>30</v>
      </c>
    </row>
    <row r="11" spans="1:8" ht="12.75">
      <c r="A11" s="143">
        <v>10</v>
      </c>
      <c r="B11" t="s">
        <v>509</v>
      </c>
      <c r="C11" t="s">
        <v>511</v>
      </c>
      <c r="D11">
        <v>27705001</v>
      </c>
      <c r="E11" t="s">
        <v>691</v>
      </c>
      <c r="F11">
        <v>3901003813</v>
      </c>
      <c r="G11" s="273" t="s">
        <v>692</v>
      </c>
      <c r="H11" s="143" t="s">
        <v>30</v>
      </c>
    </row>
    <row r="12" spans="1:8" ht="12.75">
      <c r="A12" s="143">
        <v>11</v>
      </c>
      <c r="B12" t="s">
        <v>509</v>
      </c>
      <c r="C12" t="s">
        <v>511</v>
      </c>
      <c r="D12">
        <v>27705001</v>
      </c>
      <c r="E12" t="s">
        <v>693</v>
      </c>
      <c r="F12">
        <v>3901003637</v>
      </c>
      <c r="G12" s="273" t="s">
        <v>692</v>
      </c>
      <c r="H12" s="143" t="s">
        <v>30</v>
      </c>
    </row>
    <row r="13" spans="1:8" ht="12.75">
      <c r="A13" s="143">
        <v>12</v>
      </c>
      <c r="B13" t="s">
        <v>509</v>
      </c>
      <c r="C13" t="s">
        <v>511</v>
      </c>
      <c r="D13">
        <v>27705001</v>
      </c>
      <c r="E13" t="s">
        <v>694</v>
      </c>
      <c r="F13">
        <v>3901500276</v>
      </c>
      <c r="G13" s="273" t="s">
        <v>692</v>
      </c>
      <c r="H13" s="143" t="s">
        <v>32</v>
      </c>
    </row>
    <row r="14" spans="1:8" ht="12.75">
      <c r="A14" s="143">
        <v>13</v>
      </c>
      <c r="B14" t="s">
        <v>509</v>
      </c>
      <c r="C14" t="s">
        <v>511</v>
      </c>
      <c r="D14">
        <v>27705001</v>
      </c>
      <c r="E14" t="s">
        <v>695</v>
      </c>
      <c r="F14">
        <v>3901008949</v>
      </c>
      <c r="G14" s="273" t="s">
        <v>692</v>
      </c>
      <c r="H14" s="143" t="s">
        <v>30</v>
      </c>
    </row>
    <row r="15" spans="1:8" ht="12.75">
      <c r="A15" s="143">
        <v>14</v>
      </c>
      <c r="B15" t="s">
        <v>517</v>
      </c>
      <c r="C15" t="s">
        <v>519</v>
      </c>
      <c r="D15">
        <v>27606101</v>
      </c>
      <c r="E15" t="s">
        <v>696</v>
      </c>
      <c r="F15">
        <v>3906070115</v>
      </c>
      <c r="G15" s="273" t="s">
        <v>697</v>
      </c>
      <c r="H15" s="143" t="s">
        <v>30</v>
      </c>
    </row>
    <row r="16" spans="1:8" ht="12.75">
      <c r="A16" s="143">
        <v>15</v>
      </c>
      <c r="B16" t="s">
        <v>517</v>
      </c>
      <c r="C16" t="s">
        <v>519</v>
      </c>
      <c r="D16">
        <v>27606101</v>
      </c>
      <c r="E16" t="s">
        <v>698</v>
      </c>
      <c r="F16">
        <v>3916008660</v>
      </c>
      <c r="G16" s="273" t="s">
        <v>699</v>
      </c>
      <c r="H16" s="143" t="s">
        <v>30</v>
      </c>
    </row>
    <row r="17" spans="1:8" ht="12.75">
      <c r="A17" s="143">
        <v>16</v>
      </c>
      <c r="B17" t="s">
        <v>517</v>
      </c>
      <c r="C17" t="s">
        <v>521</v>
      </c>
      <c r="D17">
        <v>27606407</v>
      </c>
      <c r="E17" t="s">
        <v>700</v>
      </c>
      <c r="F17">
        <v>3916500462</v>
      </c>
      <c r="G17" s="273" t="s">
        <v>699</v>
      </c>
      <c r="H17" s="143" t="s">
        <v>30</v>
      </c>
    </row>
    <row r="18" spans="1:8" ht="12.75">
      <c r="A18" s="143">
        <v>17</v>
      </c>
      <c r="B18" t="s">
        <v>517</v>
      </c>
      <c r="C18" t="s">
        <v>525</v>
      </c>
      <c r="D18">
        <v>27606416</v>
      </c>
      <c r="E18" t="s">
        <v>701</v>
      </c>
      <c r="F18">
        <v>3916500857</v>
      </c>
      <c r="G18" s="273" t="s">
        <v>699</v>
      </c>
      <c r="H18" s="143" t="s">
        <v>30</v>
      </c>
    </row>
    <row r="19" spans="1:8" ht="12.75">
      <c r="A19" s="143">
        <v>18</v>
      </c>
      <c r="B19" t="s">
        <v>517</v>
      </c>
      <c r="C19" t="s">
        <v>525</v>
      </c>
      <c r="D19">
        <v>27606416</v>
      </c>
      <c r="E19" t="s">
        <v>702</v>
      </c>
      <c r="F19">
        <v>3916009159</v>
      </c>
      <c r="G19" s="273" t="s">
        <v>699</v>
      </c>
      <c r="H19" s="143" t="s">
        <v>30</v>
      </c>
    </row>
    <row r="20" spans="1:8" ht="12.75">
      <c r="A20" s="143">
        <v>19</v>
      </c>
      <c r="B20" t="s">
        <v>517</v>
      </c>
      <c r="C20" t="s">
        <v>525</v>
      </c>
      <c r="D20">
        <v>27606416</v>
      </c>
      <c r="E20" t="s">
        <v>703</v>
      </c>
      <c r="F20">
        <v>3916006006</v>
      </c>
      <c r="G20" s="273" t="s">
        <v>699</v>
      </c>
      <c r="H20" s="143" t="s">
        <v>30</v>
      </c>
    </row>
    <row r="21" spans="1:8" ht="12.75">
      <c r="A21" s="143">
        <v>20</v>
      </c>
      <c r="B21" t="s">
        <v>529</v>
      </c>
      <c r="C21" t="s">
        <v>529</v>
      </c>
      <c r="D21">
        <v>27701000</v>
      </c>
      <c r="E21" t="s">
        <v>704</v>
      </c>
      <c r="F21">
        <v>3907014441</v>
      </c>
      <c r="G21" s="273" t="s">
        <v>705</v>
      </c>
      <c r="H21" s="143" t="s">
        <v>30</v>
      </c>
    </row>
    <row r="22" spans="1:8" ht="12.75">
      <c r="A22" s="143">
        <v>21</v>
      </c>
      <c r="B22" t="s">
        <v>529</v>
      </c>
      <c r="C22" t="s">
        <v>529</v>
      </c>
      <c r="D22">
        <v>27701000</v>
      </c>
      <c r="E22" t="s">
        <v>706</v>
      </c>
      <c r="F22">
        <v>3906038320</v>
      </c>
      <c r="G22" s="273" t="s">
        <v>697</v>
      </c>
      <c r="H22" s="143" t="s">
        <v>30</v>
      </c>
    </row>
    <row r="23" spans="1:8" ht="12.75">
      <c r="A23" s="143">
        <v>22</v>
      </c>
      <c r="B23" t="s">
        <v>529</v>
      </c>
      <c r="C23" t="s">
        <v>529</v>
      </c>
      <c r="D23">
        <v>27701000</v>
      </c>
      <c r="E23" t="s">
        <v>707</v>
      </c>
      <c r="F23">
        <v>3908007550</v>
      </c>
      <c r="G23" s="273" t="s">
        <v>708</v>
      </c>
      <c r="H23" s="143" t="s">
        <v>30</v>
      </c>
    </row>
    <row r="24" spans="1:8" ht="12.75">
      <c r="A24" s="143">
        <v>23</v>
      </c>
      <c r="B24" t="s">
        <v>529</v>
      </c>
      <c r="C24" t="s">
        <v>529</v>
      </c>
      <c r="D24">
        <v>27701000</v>
      </c>
      <c r="E24" t="s">
        <v>709</v>
      </c>
      <c r="F24">
        <v>3904021793</v>
      </c>
      <c r="G24" s="273" t="s">
        <v>710</v>
      </c>
      <c r="H24" s="143" t="s">
        <v>30</v>
      </c>
    </row>
    <row r="25" spans="1:8" ht="12.75">
      <c r="A25" s="143">
        <v>24</v>
      </c>
      <c r="B25" t="s">
        <v>529</v>
      </c>
      <c r="C25" t="s">
        <v>529</v>
      </c>
      <c r="D25">
        <v>27701000</v>
      </c>
      <c r="E25" t="s">
        <v>711</v>
      </c>
      <c r="F25">
        <v>7708503727</v>
      </c>
      <c r="G25" s="273" t="s">
        <v>712</v>
      </c>
      <c r="H25" s="143" t="s">
        <v>30</v>
      </c>
    </row>
    <row r="26" spans="1:8" ht="12.75">
      <c r="A26" s="143">
        <v>25</v>
      </c>
      <c r="B26" t="s">
        <v>529</v>
      </c>
      <c r="C26" t="s">
        <v>529</v>
      </c>
      <c r="D26">
        <v>27701000</v>
      </c>
      <c r="E26" t="s">
        <v>713</v>
      </c>
      <c r="F26">
        <v>3904075894</v>
      </c>
      <c r="G26" s="273" t="s">
        <v>710</v>
      </c>
      <c r="H26" s="143" t="s">
        <v>30</v>
      </c>
    </row>
    <row r="27" spans="1:8" ht="12.75">
      <c r="A27" s="143">
        <v>26</v>
      </c>
      <c r="B27" t="s">
        <v>529</v>
      </c>
      <c r="C27" t="s">
        <v>529</v>
      </c>
      <c r="D27">
        <v>27701000</v>
      </c>
      <c r="E27" t="s">
        <v>714</v>
      </c>
      <c r="F27">
        <v>3908015230</v>
      </c>
      <c r="G27" s="273" t="s">
        <v>708</v>
      </c>
      <c r="H27" s="143" t="s">
        <v>30</v>
      </c>
    </row>
    <row r="28" spans="1:8" ht="12.75">
      <c r="A28" s="143">
        <v>27</v>
      </c>
      <c r="B28" t="s">
        <v>529</v>
      </c>
      <c r="C28" t="s">
        <v>529</v>
      </c>
      <c r="D28">
        <v>27701000</v>
      </c>
      <c r="E28" t="s">
        <v>715</v>
      </c>
      <c r="F28">
        <v>3903003375</v>
      </c>
      <c r="G28" s="273" t="s">
        <v>716</v>
      </c>
      <c r="H28" s="143" t="s">
        <v>30</v>
      </c>
    </row>
    <row r="29" spans="1:8" ht="12.75">
      <c r="A29" s="143">
        <v>28</v>
      </c>
      <c r="B29" t="s">
        <v>529</v>
      </c>
      <c r="C29" t="s">
        <v>529</v>
      </c>
      <c r="D29">
        <v>27701000</v>
      </c>
      <c r="E29" t="s">
        <v>717</v>
      </c>
      <c r="F29">
        <v>3903006136</v>
      </c>
      <c r="G29" s="273" t="s">
        <v>697</v>
      </c>
      <c r="H29" s="143" t="s">
        <v>30</v>
      </c>
    </row>
    <row r="30" spans="1:8" ht="12.75">
      <c r="A30" s="143">
        <v>29</v>
      </c>
      <c r="B30" t="s">
        <v>529</v>
      </c>
      <c r="C30" t="s">
        <v>529</v>
      </c>
      <c r="D30">
        <v>27701000</v>
      </c>
      <c r="E30" t="s">
        <v>718</v>
      </c>
      <c r="F30">
        <v>2320109650</v>
      </c>
      <c r="G30" s="273" t="s">
        <v>719</v>
      </c>
      <c r="H30" s="143" t="s">
        <v>29</v>
      </c>
    </row>
    <row r="31" spans="1:8" ht="12.75">
      <c r="A31" s="143">
        <v>30</v>
      </c>
      <c r="B31" t="s">
        <v>529</v>
      </c>
      <c r="C31" t="s">
        <v>529</v>
      </c>
      <c r="D31">
        <v>27701000</v>
      </c>
      <c r="E31" t="s">
        <v>720</v>
      </c>
      <c r="F31">
        <v>3905601701</v>
      </c>
      <c r="G31" s="273" t="s">
        <v>721</v>
      </c>
      <c r="H31" s="143" t="s">
        <v>33</v>
      </c>
    </row>
    <row r="32" spans="1:8" ht="12.75">
      <c r="A32" s="143">
        <v>31</v>
      </c>
      <c r="B32" t="s">
        <v>529</v>
      </c>
      <c r="C32" t="s">
        <v>529</v>
      </c>
      <c r="D32">
        <v>27701000</v>
      </c>
      <c r="E32" t="s">
        <v>722</v>
      </c>
      <c r="F32">
        <v>3908018946</v>
      </c>
      <c r="G32" s="273" t="s">
        <v>708</v>
      </c>
      <c r="H32" s="143" t="s">
        <v>30</v>
      </c>
    </row>
    <row r="33" spans="1:8" ht="12.75">
      <c r="A33" s="143">
        <v>32</v>
      </c>
      <c r="B33" t="s">
        <v>529</v>
      </c>
      <c r="C33" t="s">
        <v>529</v>
      </c>
      <c r="D33">
        <v>27701000</v>
      </c>
      <c r="E33" t="s">
        <v>723</v>
      </c>
      <c r="F33">
        <v>3904001814</v>
      </c>
      <c r="G33" s="273" t="s">
        <v>710</v>
      </c>
      <c r="H33" s="143" t="s">
        <v>30</v>
      </c>
    </row>
    <row r="34" spans="1:8" ht="12.75">
      <c r="A34" s="143">
        <v>33</v>
      </c>
      <c r="B34" t="s">
        <v>529</v>
      </c>
      <c r="C34" t="s">
        <v>529</v>
      </c>
      <c r="D34">
        <v>27701000</v>
      </c>
      <c r="E34" t="s">
        <v>724</v>
      </c>
      <c r="F34">
        <v>3903010326</v>
      </c>
      <c r="G34" s="273" t="s">
        <v>710</v>
      </c>
      <c r="H34" s="143" t="s">
        <v>30</v>
      </c>
    </row>
    <row r="35" spans="1:8" ht="12.75">
      <c r="A35" s="143">
        <v>34</v>
      </c>
      <c r="B35" t="s">
        <v>529</v>
      </c>
      <c r="C35" t="s">
        <v>529</v>
      </c>
      <c r="D35">
        <v>27701000</v>
      </c>
      <c r="E35" t="s">
        <v>725</v>
      </c>
      <c r="F35">
        <v>3903007027</v>
      </c>
      <c r="G35" s="273" t="s">
        <v>697</v>
      </c>
      <c r="H35" s="143" t="s">
        <v>30</v>
      </c>
    </row>
    <row r="36" spans="1:8" ht="12.75">
      <c r="A36" s="143">
        <v>35</v>
      </c>
      <c r="B36" t="s">
        <v>529</v>
      </c>
      <c r="C36" t="s">
        <v>529</v>
      </c>
      <c r="D36">
        <v>27701000</v>
      </c>
      <c r="E36" t="s">
        <v>726</v>
      </c>
      <c r="F36">
        <v>3903006376</v>
      </c>
      <c r="G36" s="273" t="s">
        <v>708</v>
      </c>
      <c r="H36" s="143" t="s">
        <v>30</v>
      </c>
    </row>
    <row r="37" spans="1:8" ht="12.75">
      <c r="A37" s="143">
        <v>36</v>
      </c>
      <c r="B37" t="s">
        <v>529</v>
      </c>
      <c r="C37" t="s">
        <v>529</v>
      </c>
      <c r="D37">
        <v>27701000</v>
      </c>
      <c r="E37" t="s">
        <v>727</v>
      </c>
      <c r="F37">
        <v>3900000320</v>
      </c>
      <c r="G37" s="273" t="s">
        <v>728</v>
      </c>
      <c r="H37" s="143" t="s">
        <v>30</v>
      </c>
    </row>
    <row r="38" spans="1:8" ht="12.75">
      <c r="A38" s="143">
        <v>37</v>
      </c>
      <c r="B38" t="s">
        <v>529</v>
      </c>
      <c r="C38" t="s">
        <v>529</v>
      </c>
      <c r="D38">
        <v>27701000</v>
      </c>
      <c r="E38" t="s">
        <v>729</v>
      </c>
      <c r="F38">
        <v>3905004021</v>
      </c>
      <c r="G38" s="273" t="s">
        <v>721</v>
      </c>
      <c r="H38" s="143" t="s">
        <v>30</v>
      </c>
    </row>
    <row r="39" spans="1:8" ht="12.75">
      <c r="A39" s="143">
        <v>38</v>
      </c>
      <c r="B39" t="s">
        <v>529</v>
      </c>
      <c r="C39" t="s">
        <v>529</v>
      </c>
      <c r="D39">
        <v>27701000</v>
      </c>
      <c r="E39" t="s">
        <v>730</v>
      </c>
      <c r="F39">
        <v>3906175710</v>
      </c>
      <c r="G39" s="273" t="s">
        <v>697</v>
      </c>
      <c r="H39" s="143" t="s">
        <v>32</v>
      </c>
    </row>
    <row r="40" spans="1:8" ht="12.75">
      <c r="A40" s="143">
        <v>39</v>
      </c>
      <c r="B40" t="s">
        <v>529</v>
      </c>
      <c r="C40" t="s">
        <v>529</v>
      </c>
      <c r="D40">
        <v>27701000</v>
      </c>
      <c r="E40" t="s">
        <v>731</v>
      </c>
      <c r="F40">
        <v>3904041599</v>
      </c>
      <c r="G40" s="273" t="s">
        <v>732</v>
      </c>
      <c r="H40" s="143" t="s">
        <v>32</v>
      </c>
    </row>
    <row r="41" spans="1:8" ht="12.75">
      <c r="A41" s="143">
        <v>40</v>
      </c>
      <c r="B41" t="s">
        <v>529</v>
      </c>
      <c r="C41" t="s">
        <v>529</v>
      </c>
      <c r="D41">
        <v>27701000</v>
      </c>
      <c r="E41" t="s">
        <v>733</v>
      </c>
      <c r="F41">
        <v>3905068138</v>
      </c>
      <c r="G41" s="273" t="s">
        <v>721</v>
      </c>
      <c r="H41" s="143" t="s">
        <v>30</v>
      </c>
    </row>
    <row r="42" spans="1:8" ht="12.75">
      <c r="A42" s="143">
        <v>41</v>
      </c>
      <c r="B42" t="s">
        <v>529</v>
      </c>
      <c r="C42" t="s">
        <v>529</v>
      </c>
      <c r="D42">
        <v>27701000</v>
      </c>
      <c r="E42" t="s">
        <v>734</v>
      </c>
      <c r="F42">
        <v>3905070698</v>
      </c>
      <c r="G42" s="273" t="s">
        <v>721</v>
      </c>
      <c r="H42" s="143" t="s">
        <v>32</v>
      </c>
    </row>
    <row r="43" spans="1:8" ht="12.75">
      <c r="A43" s="143">
        <v>42</v>
      </c>
      <c r="B43" t="s">
        <v>529</v>
      </c>
      <c r="C43" t="s">
        <v>529</v>
      </c>
      <c r="D43">
        <v>27701000</v>
      </c>
      <c r="E43" t="s">
        <v>735</v>
      </c>
      <c r="F43">
        <v>3906174876</v>
      </c>
      <c r="G43" s="273" t="s">
        <v>736</v>
      </c>
      <c r="H43" s="143" t="s">
        <v>30</v>
      </c>
    </row>
    <row r="44" spans="1:8" ht="12.75">
      <c r="A44" s="143">
        <v>43</v>
      </c>
      <c r="B44" t="s">
        <v>529</v>
      </c>
      <c r="C44" t="s">
        <v>529</v>
      </c>
      <c r="D44">
        <v>27701000</v>
      </c>
      <c r="E44" t="s">
        <v>737</v>
      </c>
      <c r="F44">
        <v>3908013480</v>
      </c>
      <c r="G44" s="273" t="s">
        <v>708</v>
      </c>
      <c r="H44" s="143" t="s">
        <v>30</v>
      </c>
    </row>
    <row r="45" spans="1:8" ht="12.75">
      <c r="A45" s="143">
        <v>44</v>
      </c>
      <c r="B45" t="s">
        <v>529</v>
      </c>
      <c r="C45" t="s">
        <v>529</v>
      </c>
      <c r="D45">
        <v>27701000</v>
      </c>
      <c r="E45" t="s">
        <v>738</v>
      </c>
      <c r="F45">
        <v>7707049288</v>
      </c>
      <c r="G45" s="273" t="s">
        <v>710</v>
      </c>
      <c r="H45" s="143" t="s">
        <v>30</v>
      </c>
    </row>
    <row r="46" spans="1:8" ht="12.75">
      <c r="A46" s="143">
        <v>45</v>
      </c>
      <c r="B46" t="s">
        <v>529</v>
      </c>
      <c r="C46" t="s">
        <v>529</v>
      </c>
      <c r="D46">
        <v>27701000</v>
      </c>
      <c r="E46" t="s">
        <v>739</v>
      </c>
      <c r="F46">
        <v>3905018578</v>
      </c>
      <c r="G46" s="273" t="s">
        <v>721</v>
      </c>
      <c r="H46" s="143" t="s">
        <v>30</v>
      </c>
    </row>
    <row r="47" spans="1:8" ht="12.75">
      <c r="A47" s="143">
        <v>46</v>
      </c>
      <c r="B47" t="s">
        <v>529</v>
      </c>
      <c r="C47" t="s">
        <v>529</v>
      </c>
      <c r="D47">
        <v>27701000</v>
      </c>
      <c r="E47" t="s">
        <v>740</v>
      </c>
      <c r="F47">
        <v>3900000390</v>
      </c>
      <c r="G47" s="273" t="s">
        <v>708</v>
      </c>
      <c r="H47" s="143" t="s">
        <v>32</v>
      </c>
    </row>
    <row r="48" spans="1:8" ht="12.75">
      <c r="A48" s="143">
        <v>47</v>
      </c>
      <c r="B48" t="s">
        <v>529</v>
      </c>
      <c r="C48" t="s">
        <v>529</v>
      </c>
      <c r="D48">
        <v>27701000</v>
      </c>
      <c r="E48" t="s">
        <v>741</v>
      </c>
      <c r="F48">
        <v>3906013339</v>
      </c>
      <c r="G48" s="273" t="s">
        <v>742</v>
      </c>
      <c r="H48" s="143" t="s">
        <v>28</v>
      </c>
    </row>
    <row r="49" spans="1:8" ht="12.75">
      <c r="A49" s="143">
        <v>48</v>
      </c>
      <c r="B49" t="s">
        <v>531</v>
      </c>
      <c r="C49" t="s">
        <v>533</v>
      </c>
      <c r="D49">
        <v>27707001</v>
      </c>
      <c r="E49" t="s">
        <v>743</v>
      </c>
      <c r="F49">
        <v>3917000720</v>
      </c>
      <c r="G49" s="273" t="s">
        <v>736</v>
      </c>
      <c r="H49" s="143" t="s">
        <v>30</v>
      </c>
    </row>
    <row r="50" spans="1:8" ht="12.75">
      <c r="A50" s="143">
        <v>49</v>
      </c>
      <c r="B50" t="s">
        <v>531</v>
      </c>
      <c r="C50" t="s">
        <v>533</v>
      </c>
      <c r="D50">
        <v>27707001</v>
      </c>
      <c r="E50" t="s">
        <v>744</v>
      </c>
      <c r="F50">
        <v>3917000039</v>
      </c>
      <c r="G50" s="273" t="s">
        <v>736</v>
      </c>
      <c r="H50" s="143" t="s">
        <v>30</v>
      </c>
    </row>
    <row r="51" spans="1:8" ht="12.75">
      <c r="A51" s="143">
        <v>50</v>
      </c>
      <c r="B51" t="s">
        <v>531</v>
      </c>
      <c r="C51" t="s">
        <v>533</v>
      </c>
      <c r="D51">
        <v>27707001</v>
      </c>
      <c r="E51" t="s">
        <v>745</v>
      </c>
      <c r="F51">
        <v>3917009786</v>
      </c>
      <c r="G51" s="273" t="s">
        <v>736</v>
      </c>
      <c r="H51" s="143" t="s">
        <v>30</v>
      </c>
    </row>
    <row r="52" spans="1:8" ht="12.75">
      <c r="A52" s="143">
        <v>51</v>
      </c>
      <c r="B52" t="s">
        <v>531</v>
      </c>
      <c r="C52" t="s">
        <v>533</v>
      </c>
      <c r="D52">
        <v>27707001</v>
      </c>
      <c r="E52" t="s">
        <v>746</v>
      </c>
      <c r="F52">
        <v>3917017963</v>
      </c>
      <c r="G52" s="273" t="s">
        <v>736</v>
      </c>
      <c r="H52" s="143" t="s">
        <v>30</v>
      </c>
    </row>
    <row r="53" spans="1:8" ht="12.75">
      <c r="A53" s="143">
        <v>52</v>
      </c>
      <c r="B53" t="s">
        <v>531</v>
      </c>
      <c r="C53" t="s">
        <v>533</v>
      </c>
      <c r="D53">
        <v>27707001</v>
      </c>
      <c r="E53" t="s">
        <v>747</v>
      </c>
      <c r="F53">
        <v>3917018090</v>
      </c>
      <c r="G53" s="273" t="s">
        <v>736</v>
      </c>
      <c r="H53" s="143" t="s">
        <v>32</v>
      </c>
    </row>
    <row r="54" spans="1:8" ht="12.75">
      <c r="A54" s="143">
        <v>53</v>
      </c>
      <c r="B54" t="s">
        <v>531</v>
      </c>
      <c r="C54" t="s">
        <v>533</v>
      </c>
      <c r="D54">
        <v>27707001</v>
      </c>
      <c r="E54" t="s">
        <v>748</v>
      </c>
      <c r="F54">
        <v>3906196157</v>
      </c>
      <c r="G54" s="273" t="s">
        <v>697</v>
      </c>
      <c r="H54" s="143" t="s">
        <v>33</v>
      </c>
    </row>
    <row r="55" spans="1:8" ht="12.75">
      <c r="A55" s="143">
        <v>54</v>
      </c>
      <c r="B55" t="s">
        <v>535</v>
      </c>
      <c r="C55" t="s">
        <v>537</v>
      </c>
      <c r="D55">
        <v>27709001</v>
      </c>
      <c r="E55" t="s">
        <v>749</v>
      </c>
      <c r="F55">
        <v>3902000269</v>
      </c>
      <c r="G55" s="273" t="s">
        <v>750</v>
      </c>
      <c r="H55" s="143" t="s">
        <v>27</v>
      </c>
    </row>
    <row r="56" spans="1:8" ht="12.75">
      <c r="A56" s="143">
        <v>55</v>
      </c>
      <c r="B56" t="s">
        <v>535</v>
      </c>
      <c r="C56" t="s">
        <v>537</v>
      </c>
      <c r="D56">
        <v>27709001</v>
      </c>
      <c r="E56" t="s">
        <v>751</v>
      </c>
      <c r="F56">
        <v>3905601701</v>
      </c>
      <c r="G56" s="273" t="s">
        <v>752</v>
      </c>
      <c r="H56" s="143" t="s">
        <v>29</v>
      </c>
    </row>
    <row r="57" spans="1:8" ht="12.75">
      <c r="A57" s="143">
        <v>56</v>
      </c>
      <c r="B57" t="s">
        <v>535</v>
      </c>
      <c r="C57" t="s">
        <v>537</v>
      </c>
      <c r="D57">
        <v>27709001</v>
      </c>
      <c r="E57" t="s">
        <v>753</v>
      </c>
      <c r="F57">
        <v>3908029360</v>
      </c>
      <c r="G57" s="273" t="s">
        <v>754</v>
      </c>
      <c r="H57" s="143" t="s">
        <v>30</v>
      </c>
    </row>
    <row r="58" spans="1:8" ht="12.75">
      <c r="A58" s="143">
        <v>57</v>
      </c>
      <c r="B58" t="s">
        <v>547</v>
      </c>
      <c r="C58" t="s">
        <v>549</v>
      </c>
      <c r="D58">
        <v>27615101</v>
      </c>
      <c r="E58" t="s">
        <v>755</v>
      </c>
      <c r="F58">
        <v>3918008496</v>
      </c>
      <c r="G58" s="273" t="s">
        <v>756</v>
      </c>
      <c r="H58" s="143" t="s">
        <v>30</v>
      </c>
    </row>
    <row r="59" spans="1:8" ht="12.75">
      <c r="A59" s="143">
        <v>58</v>
      </c>
      <c r="B59" t="s">
        <v>547</v>
      </c>
      <c r="C59" t="s">
        <v>549</v>
      </c>
      <c r="D59">
        <v>27615101</v>
      </c>
      <c r="E59" t="s">
        <v>757</v>
      </c>
      <c r="F59">
        <v>3907058093</v>
      </c>
      <c r="G59" s="273" t="s">
        <v>705</v>
      </c>
      <c r="H59" s="143" t="s">
        <v>30</v>
      </c>
    </row>
    <row r="60" spans="1:8" ht="12.75">
      <c r="A60" s="143">
        <v>59</v>
      </c>
      <c r="B60" t="s">
        <v>547</v>
      </c>
      <c r="C60" t="s">
        <v>551</v>
      </c>
      <c r="D60">
        <v>27615402</v>
      </c>
      <c r="E60" t="s">
        <v>758</v>
      </c>
      <c r="F60">
        <v>3918028037</v>
      </c>
      <c r="G60" s="273" t="s">
        <v>756</v>
      </c>
      <c r="H60" s="143" t="s">
        <v>30</v>
      </c>
    </row>
    <row r="61" spans="1:8" ht="12.75">
      <c r="A61" s="143">
        <v>60</v>
      </c>
      <c r="B61" t="s">
        <v>547</v>
      </c>
      <c r="C61" t="s">
        <v>551</v>
      </c>
      <c r="D61">
        <v>27615402</v>
      </c>
      <c r="E61" t="s">
        <v>759</v>
      </c>
      <c r="F61">
        <v>3917023886</v>
      </c>
      <c r="G61" s="273" t="s">
        <v>736</v>
      </c>
      <c r="H61" s="143" t="s">
        <v>30</v>
      </c>
    </row>
    <row r="62" spans="1:8" ht="12.75">
      <c r="A62" s="143">
        <v>61</v>
      </c>
      <c r="B62" t="s">
        <v>547</v>
      </c>
      <c r="C62" t="s">
        <v>555</v>
      </c>
      <c r="D62">
        <v>27615407</v>
      </c>
      <c r="E62" t="s">
        <v>760</v>
      </c>
      <c r="F62">
        <v>3918028083</v>
      </c>
      <c r="G62" s="273" t="s">
        <v>756</v>
      </c>
      <c r="H62" s="143" t="s">
        <v>30</v>
      </c>
    </row>
    <row r="63" spans="1:8" ht="12.75">
      <c r="A63" s="143">
        <v>62</v>
      </c>
      <c r="B63" t="s">
        <v>547</v>
      </c>
      <c r="C63" t="s">
        <v>557</v>
      </c>
      <c r="D63">
        <v>27615418</v>
      </c>
      <c r="E63" t="s">
        <v>761</v>
      </c>
      <c r="F63">
        <v>3918028012</v>
      </c>
      <c r="G63" s="273" t="s">
        <v>756</v>
      </c>
      <c r="H63" s="143" t="s">
        <v>30</v>
      </c>
    </row>
    <row r="64" spans="1:8" ht="12.75">
      <c r="A64" s="143">
        <v>63</v>
      </c>
      <c r="B64" t="s">
        <v>559</v>
      </c>
      <c r="C64" t="s">
        <v>567</v>
      </c>
      <c r="D64">
        <v>27710001</v>
      </c>
      <c r="E64" t="s">
        <v>762</v>
      </c>
      <c r="F64">
        <v>3919000281</v>
      </c>
      <c r="G64" s="273" t="s">
        <v>763</v>
      </c>
      <c r="H64" s="143" t="s">
        <v>30</v>
      </c>
    </row>
    <row r="65" spans="1:8" ht="12.75">
      <c r="A65" s="143">
        <v>64</v>
      </c>
      <c r="B65" t="s">
        <v>569</v>
      </c>
      <c r="C65" t="s">
        <v>569</v>
      </c>
      <c r="D65">
        <v>27711000</v>
      </c>
      <c r="E65" t="s">
        <v>764</v>
      </c>
      <c r="F65">
        <v>3915000805</v>
      </c>
      <c r="G65" s="273" t="s">
        <v>682</v>
      </c>
      <c r="H65" s="143" t="s">
        <v>30</v>
      </c>
    </row>
    <row r="66" spans="1:8" ht="12.75">
      <c r="A66" s="143">
        <v>65</v>
      </c>
      <c r="B66" t="s">
        <v>569</v>
      </c>
      <c r="C66" t="s">
        <v>569</v>
      </c>
      <c r="D66">
        <v>27711000</v>
      </c>
      <c r="E66" t="s">
        <v>765</v>
      </c>
      <c r="F66">
        <v>3915446519</v>
      </c>
      <c r="G66" s="273" t="s">
        <v>682</v>
      </c>
      <c r="H66" s="143" t="s">
        <v>30</v>
      </c>
    </row>
    <row r="67" spans="1:8" ht="12.75">
      <c r="A67" s="143">
        <v>66</v>
      </c>
      <c r="B67" t="s">
        <v>571</v>
      </c>
      <c r="C67" t="s">
        <v>571</v>
      </c>
      <c r="D67">
        <v>27712000</v>
      </c>
      <c r="E67" t="s">
        <v>766</v>
      </c>
      <c r="F67">
        <v>3915445579</v>
      </c>
      <c r="G67" s="273" t="s">
        <v>682</v>
      </c>
      <c r="H67" s="143" t="s">
        <v>30</v>
      </c>
    </row>
    <row r="68" spans="1:8" ht="12.75">
      <c r="A68" s="143">
        <v>67</v>
      </c>
      <c r="B68" t="s">
        <v>571</v>
      </c>
      <c r="C68" t="s">
        <v>571</v>
      </c>
      <c r="D68">
        <v>27712000</v>
      </c>
      <c r="E68" t="s">
        <v>767</v>
      </c>
      <c r="F68">
        <v>3915500124</v>
      </c>
      <c r="G68" s="273" t="s">
        <v>682</v>
      </c>
      <c r="H68" s="143" t="s">
        <v>30</v>
      </c>
    </row>
    <row r="69" spans="1:8" ht="12.75">
      <c r="A69" s="143">
        <v>68</v>
      </c>
      <c r="B69" t="s">
        <v>573</v>
      </c>
      <c r="C69" t="s">
        <v>579</v>
      </c>
      <c r="D69">
        <v>27714001</v>
      </c>
      <c r="E69" t="s">
        <v>768</v>
      </c>
      <c r="F69">
        <v>3909001053</v>
      </c>
      <c r="G69" s="273" t="s">
        <v>769</v>
      </c>
      <c r="H69" s="143" t="s">
        <v>30</v>
      </c>
    </row>
    <row r="70" spans="1:8" ht="12.75">
      <c r="A70" s="143">
        <v>69</v>
      </c>
      <c r="B70" t="s">
        <v>573</v>
      </c>
      <c r="C70" t="s">
        <v>579</v>
      </c>
      <c r="D70">
        <v>27714001</v>
      </c>
      <c r="E70" t="s">
        <v>770</v>
      </c>
      <c r="F70">
        <v>7804131655</v>
      </c>
      <c r="G70" s="273" t="s">
        <v>769</v>
      </c>
      <c r="H70" s="143" t="s">
        <v>31</v>
      </c>
    </row>
    <row r="71" spans="1:8" ht="12.75">
      <c r="A71" s="143">
        <v>70</v>
      </c>
      <c r="B71" t="s">
        <v>581</v>
      </c>
      <c r="C71" t="s">
        <v>585</v>
      </c>
      <c r="D71">
        <v>27715001</v>
      </c>
      <c r="E71" t="s">
        <v>771</v>
      </c>
      <c r="F71">
        <v>3920005693</v>
      </c>
      <c r="G71" s="273" t="s">
        <v>772</v>
      </c>
      <c r="H71" s="143" t="s">
        <v>30</v>
      </c>
    </row>
    <row r="72" spans="1:8" ht="12.75">
      <c r="A72" s="143">
        <v>71</v>
      </c>
      <c r="B72" t="s">
        <v>581</v>
      </c>
      <c r="C72" t="s">
        <v>585</v>
      </c>
      <c r="D72">
        <v>27715001</v>
      </c>
      <c r="E72" t="s">
        <v>773</v>
      </c>
      <c r="F72">
        <v>3920008359</v>
      </c>
      <c r="G72" s="273" t="s">
        <v>772</v>
      </c>
      <c r="H72" s="143" t="s">
        <v>30</v>
      </c>
    </row>
    <row r="73" spans="1:8" ht="12.75">
      <c r="A73" s="143">
        <v>72</v>
      </c>
      <c r="B73" t="s">
        <v>581</v>
      </c>
      <c r="C73" t="s">
        <v>587</v>
      </c>
      <c r="D73">
        <v>27715003</v>
      </c>
      <c r="E73" t="s">
        <v>774</v>
      </c>
      <c r="F73">
        <v>3920005414</v>
      </c>
      <c r="G73" s="273" t="s">
        <v>772</v>
      </c>
      <c r="H73" s="143" t="s">
        <v>30</v>
      </c>
    </row>
    <row r="74" spans="1:8" ht="12.75">
      <c r="A74" s="143">
        <v>73</v>
      </c>
      <c r="B74" t="s">
        <v>591</v>
      </c>
      <c r="C74" t="s">
        <v>599</v>
      </c>
      <c r="D74">
        <v>27716001</v>
      </c>
      <c r="E74" t="s">
        <v>775</v>
      </c>
      <c r="F74">
        <v>3921000930</v>
      </c>
      <c r="G74" s="273" t="s">
        <v>776</v>
      </c>
      <c r="H74" s="143" t="s">
        <v>30</v>
      </c>
    </row>
    <row r="75" spans="1:8" ht="12.75">
      <c r="A75" s="143">
        <v>74</v>
      </c>
      <c r="B75" t="s">
        <v>591</v>
      </c>
      <c r="C75" t="s">
        <v>599</v>
      </c>
      <c r="D75">
        <v>27716001</v>
      </c>
      <c r="E75" t="s">
        <v>777</v>
      </c>
      <c r="F75">
        <v>3921003547</v>
      </c>
      <c r="G75" s="273" t="s">
        <v>776</v>
      </c>
      <c r="H75" s="143" t="s">
        <v>30</v>
      </c>
    </row>
    <row r="76" spans="1:8" ht="12.75">
      <c r="A76" s="143">
        <v>75</v>
      </c>
      <c r="B76" t="s">
        <v>591</v>
      </c>
      <c r="C76" t="s">
        <v>599</v>
      </c>
      <c r="D76">
        <v>27716001</v>
      </c>
      <c r="E76" t="s">
        <v>778</v>
      </c>
      <c r="F76">
        <v>3921004029</v>
      </c>
      <c r="G76" s="273" t="s">
        <v>776</v>
      </c>
      <c r="H76" s="143" t="s">
        <v>30</v>
      </c>
    </row>
    <row r="77" spans="1:8" ht="12.75">
      <c r="A77" s="143">
        <v>76</v>
      </c>
      <c r="B77" t="s">
        <v>601</v>
      </c>
      <c r="C77" t="s">
        <v>601</v>
      </c>
      <c r="D77">
        <v>27717000</v>
      </c>
      <c r="E77" t="s">
        <v>779</v>
      </c>
      <c r="F77">
        <v>3910500385</v>
      </c>
      <c r="G77" s="273" t="s">
        <v>780</v>
      </c>
      <c r="H77" s="143" t="s">
        <v>30</v>
      </c>
    </row>
    <row r="78" spans="1:8" ht="12.75">
      <c r="A78" s="143">
        <v>77</v>
      </c>
      <c r="B78" t="s">
        <v>601</v>
      </c>
      <c r="C78" t="s">
        <v>601</v>
      </c>
      <c r="D78">
        <v>27717000</v>
      </c>
      <c r="E78" t="s">
        <v>781</v>
      </c>
      <c r="F78">
        <v>3910500378</v>
      </c>
      <c r="G78" s="273" t="s">
        <v>780</v>
      </c>
      <c r="H78" s="143" t="s">
        <v>30</v>
      </c>
    </row>
    <row r="79" spans="1:8" ht="12.75">
      <c r="A79" s="143">
        <v>78</v>
      </c>
      <c r="B79" t="s">
        <v>601</v>
      </c>
      <c r="C79" t="s">
        <v>601</v>
      </c>
      <c r="D79">
        <v>27717000</v>
      </c>
      <c r="E79" t="s">
        <v>782</v>
      </c>
      <c r="F79">
        <v>3910002380</v>
      </c>
      <c r="G79" s="273" t="s">
        <v>780</v>
      </c>
      <c r="H79" s="143" t="s">
        <v>30</v>
      </c>
    </row>
    <row r="80" spans="1:8" ht="12.75">
      <c r="A80" s="143">
        <v>79</v>
      </c>
      <c r="B80" t="s">
        <v>601</v>
      </c>
      <c r="C80" t="s">
        <v>601</v>
      </c>
      <c r="D80">
        <v>27717000</v>
      </c>
      <c r="E80" t="s">
        <v>783</v>
      </c>
      <c r="F80">
        <v>3910003707</v>
      </c>
      <c r="G80" s="273" t="s">
        <v>780</v>
      </c>
      <c r="H80" s="143" t="s">
        <v>30</v>
      </c>
    </row>
    <row r="81" spans="1:8" ht="12.75">
      <c r="A81" s="143">
        <v>80</v>
      </c>
      <c r="B81" t="s">
        <v>601</v>
      </c>
      <c r="C81" t="s">
        <v>601</v>
      </c>
      <c r="D81">
        <v>27717000</v>
      </c>
      <c r="E81" t="s">
        <v>784</v>
      </c>
      <c r="F81">
        <v>3910999164</v>
      </c>
      <c r="G81" s="273" t="s">
        <v>780</v>
      </c>
      <c r="H81" s="143" t="s">
        <v>30</v>
      </c>
    </row>
    <row r="82" spans="1:8" ht="12.75">
      <c r="A82" s="143">
        <v>81</v>
      </c>
      <c r="B82" t="s">
        <v>601</v>
      </c>
      <c r="C82" t="s">
        <v>601</v>
      </c>
      <c r="D82">
        <v>27717000</v>
      </c>
      <c r="E82" t="s">
        <v>785</v>
      </c>
      <c r="F82">
        <v>3910999171</v>
      </c>
      <c r="G82" s="273" t="s">
        <v>780</v>
      </c>
      <c r="H82" s="143" t="s">
        <v>30</v>
      </c>
    </row>
    <row r="83" spans="1:8" ht="12.75">
      <c r="A83" s="143">
        <v>82</v>
      </c>
      <c r="B83" t="s">
        <v>603</v>
      </c>
      <c r="C83" t="s">
        <v>609</v>
      </c>
      <c r="D83">
        <v>27718001</v>
      </c>
      <c r="E83" t="s">
        <v>786</v>
      </c>
      <c r="F83">
        <v>3922500911</v>
      </c>
      <c r="G83" s="273" t="s">
        <v>787</v>
      </c>
      <c r="H83" s="143" t="s">
        <v>30</v>
      </c>
    </row>
    <row r="84" spans="1:8" ht="12.75">
      <c r="A84" s="143">
        <v>83</v>
      </c>
      <c r="B84" t="s">
        <v>603</v>
      </c>
      <c r="C84" t="s">
        <v>609</v>
      </c>
      <c r="D84">
        <v>27718001</v>
      </c>
      <c r="E84" t="s">
        <v>788</v>
      </c>
      <c r="F84">
        <v>3922007142</v>
      </c>
      <c r="G84" s="273" t="s">
        <v>787</v>
      </c>
      <c r="H84" s="143" t="s">
        <v>30</v>
      </c>
    </row>
    <row r="85" spans="1:8" ht="12.75">
      <c r="A85" s="143">
        <v>84</v>
      </c>
      <c r="B85" t="s">
        <v>603</v>
      </c>
      <c r="C85" t="s">
        <v>609</v>
      </c>
      <c r="D85">
        <v>27718001</v>
      </c>
      <c r="E85" t="s">
        <v>789</v>
      </c>
      <c r="F85">
        <v>3922500460</v>
      </c>
      <c r="G85" s="273" t="s">
        <v>787</v>
      </c>
      <c r="H85" s="143" t="s">
        <v>30</v>
      </c>
    </row>
    <row r="86" spans="1:8" ht="12.75">
      <c r="A86" s="143">
        <v>85</v>
      </c>
      <c r="B86" t="s">
        <v>603</v>
      </c>
      <c r="C86" t="s">
        <v>613</v>
      </c>
      <c r="D86">
        <v>27718005</v>
      </c>
      <c r="E86" t="s">
        <v>790</v>
      </c>
      <c r="F86">
        <v>3922006974</v>
      </c>
      <c r="G86" s="273" t="s">
        <v>787</v>
      </c>
      <c r="H86" s="143" t="s">
        <v>30</v>
      </c>
    </row>
    <row r="87" spans="1:8" ht="12.75">
      <c r="A87" s="143">
        <v>86</v>
      </c>
      <c r="B87" t="s">
        <v>615</v>
      </c>
      <c r="C87" t="s">
        <v>623</v>
      </c>
      <c r="D87">
        <v>27633101</v>
      </c>
      <c r="E87" t="s">
        <v>791</v>
      </c>
      <c r="F87">
        <v>3923003398</v>
      </c>
      <c r="G87" s="273" t="s">
        <v>792</v>
      </c>
      <c r="H87" s="143" t="s">
        <v>30</v>
      </c>
    </row>
    <row r="88" spans="1:8" ht="12.75">
      <c r="A88" s="143">
        <v>87</v>
      </c>
      <c r="B88" t="s">
        <v>625</v>
      </c>
      <c r="C88" t="s">
        <v>625</v>
      </c>
      <c r="D88">
        <v>27725000</v>
      </c>
      <c r="E88" t="s">
        <v>793</v>
      </c>
      <c r="F88">
        <v>3913009760</v>
      </c>
      <c r="G88" s="273" t="s">
        <v>792</v>
      </c>
      <c r="H88" s="143" t="s">
        <v>30</v>
      </c>
    </row>
    <row r="89" spans="1:8" ht="12.75">
      <c r="A89" s="143">
        <v>88</v>
      </c>
      <c r="B89" t="s">
        <v>625</v>
      </c>
      <c r="C89" t="s">
        <v>625</v>
      </c>
      <c r="D89">
        <v>27725000</v>
      </c>
      <c r="E89" t="s">
        <v>794</v>
      </c>
      <c r="F89">
        <v>3900501701</v>
      </c>
      <c r="G89" s="273" t="s">
        <v>795</v>
      </c>
      <c r="H89" s="143" t="s">
        <v>29</v>
      </c>
    </row>
    <row r="90" spans="1:8" ht="12.75">
      <c r="A90" s="143">
        <v>89</v>
      </c>
      <c r="B90" t="s">
        <v>625</v>
      </c>
      <c r="C90" t="s">
        <v>625</v>
      </c>
      <c r="D90">
        <v>27725000</v>
      </c>
      <c r="E90" t="s">
        <v>796</v>
      </c>
      <c r="F90">
        <v>3900004998</v>
      </c>
      <c r="G90" s="273" t="s">
        <v>797</v>
      </c>
      <c r="H90" s="143" t="s">
        <v>30</v>
      </c>
    </row>
    <row r="91" spans="1:8" ht="12.75">
      <c r="A91" s="143">
        <v>90</v>
      </c>
      <c r="B91" t="s">
        <v>625</v>
      </c>
      <c r="C91" t="s">
        <v>625</v>
      </c>
      <c r="D91">
        <v>27725000</v>
      </c>
      <c r="E91" t="s">
        <v>798</v>
      </c>
      <c r="F91">
        <v>3913006939</v>
      </c>
      <c r="G91" s="273" t="s">
        <v>799</v>
      </c>
      <c r="H91" s="143" t="s">
        <v>27</v>
      </c>
    </row>
    <row r="92" spans="1:8" ht="12.75">
      <c r="A92" s="143">
        <v>91</v>
      </c>
      <c r="B92" t="s">
        <v>625</v>
      </c>
      <c r="C92" t="s">
        <v>625</v>
      </c>
      <c r="D92">
        <v>27725000</v>
      </c>
      <c r="E92" t="s">
        <v>800</v>
      </c>
      <c r="F92">
        <v>3913007883</v>
      </c>
      <c r="G92" s="273" t="s">
        <v>799</v>
      </c>
      <c r="H92" s="143" t="s">
        <v>30</v>
      </c>
    </row>
    <row r="93" spans="1:8" ht="12.75">
      <c r="A93" s="143">
        <v>92</v>
      </c>
      <c r="B93" t="s">
        <v>625</v>
      </c>
      <c r="C93" t="s">
        <v>625</v>
      </c>
      <c r="D93">
        <v>27725000</v>
      </c>
      <c r="E93" t="s">
        <v>801</v>
      </c>
      <c r="F93">
        <v>3913010519</v>
      </c>
      <c r="G93" s="273" t="s">
        <v>799</v>
      </c>
      <c r="H93" s="143" t="s">
        <v>30</v>
      </c>
    </row>
    <row r="94" spans="1:8" ht="12.75">
      <c r="A94" s="143">
        <v>93</v>
      </c>
      <c r="B94" t="s">
        <v>625</v>
      </c>
      <c r="C94" t="s">
        <v>625</v>
      </c>
      <c r="D94">
        <v>27725000</v>
      </c>
      <c r="E94" t="s">
        <v>802</v>
      </c>
      <c r="F94">
        <v>3913001144</v>
      </c>
      <c r="G94" s="273" t="s">
        <v>792</v>
      </c>
      <c r="H94" s="143" t="s">
        <v>27</v>
      </c>
    </row>
    <row r="95" spans="1:8" ht="12.75">
      <c r="A95" s="143">
        <v>94</v>
      </c>
      <c r="B95" t="s">
        <v>627</v>
      </c>
      <c r="C95" t="s">
        <v>629</v>
      </c>
      <c r="D95">
        <v>27720001</v>
      </c>
      <c r="E95" t="s">
        <v>803</v>
      </c>
      <c r="F95">
        <v>3912004897</v>
      </c>
      <c r="G95" s="273" t="s">
        <v>804</v>
      </c>
      <c r="H95" s="143" t="s">
        <v>30</v>
      </c>
    </row>
    <row r="96" spans="1:8" ht="12.75">
      <c r="A96" s="143">
        <v>95</v>
      </c>
      <c r="B96" t="s">
        <v>627</v>
      </c>
      <c r="C96" t="s">
        <v>629</v>
      </c>
      <c r="D96">
        <v>27720001</v>
      </c>
      <c r="E96" t="s">
        <v>805</v>
      </c>
      <c r="F96">
        <v>3912006728</v>
      </c>
      <c r="G96" s="273" t="s">
        <v>804</v>
      </c>
      <c r="H96" s="143" t="s">
        <v>30</v>
      </c>
    </row>
    <row r="97" spans="1:8" ht="12.75">
      <c r="A97" s="143">
        <v>96</v>
      </c>
      <c r="B97" t="s">
        <v>627</v>
      </c>
      <c r="C97" t="s">
        <v>629</v>
      </c>
      <c r="D97">
        <v>27720001</v>
      </c>
      <c r="E97" t="s">
        <v>806</v>
      </c>
      <c r="F97">
        <v>3912002579</v>
      </c>
      <c r="G97" s="273" t="s">
        <v>804</v>
      </c>
      <c r="H97" s="143" t="s">
        <v>30</v>
      </c>
    </row>
    <row r="98" spans="1:8" ht="12.75">
      <c r="A98" s="143">
        <v>97</v>
      </c>
      <c r="B98" t="s">
        <v>627</v>
      </c>
      <c r="C98" t="s">
        <v>631</v>
      </c>
      <c r="D98">
        <v>27720002</v>
      </c>
      <c r="E98" t="s">
        <v>807</v>
      </c>
      <c r="F98">
        <v>3912501867</v>
      </c>
      <c r="G98" s="273" t="s">
        <v>804</v>
      </c>
      <c r="H98" s="143" t="s">
        <v>30</v>
      </c>
    </row>
    <row r="99" spans="1:8" ht="12.75">
      <c r="A99" s="143">
        <v>98</v>
      </c>
      <c r="B99" t="s">
        <v>627</v>
      </c>
      <c r="C99" t="s">
        <v>633</v>
      </c>
      <c r="D99">
        <v>27720003</v>
      </c>
      <c r="E99" t="s">
        <v>808</v>
      </c>
      <c r="F99">
        <v>3912006693</v>
      </c>
      <c r="G99" s="273" t="s">
        <v>804</v>
      </c>
      <c r="H99" s="143" t="s">
        <v>30</v>
      </c>
    </row>
    <row r="100" spans="1:8" ht="12.75">
      <c r="A100" s="143">
        <v>99</v>
      </c>
      <c r="B100" t="s">
        <v>635</v>
      </c>
      <c r="C100" t="s">
        <v>639</v>
      </c>
      <c r="D100">
        <v>27727001</v>
      </c>
      <c r="E100" t="s">
        <v>809</v>
      </c>
      <c r="F100">
        <v>3924003640</v>
      </c>
      <c r="G100" s="273" t="s">
        <v>810</v>
      </c>
      <c r="H100" s="143" t="s">
        <v>30</v>
      </c>
    </row>
    <row r="101" spans="1:8" ht="12.75">
      <c r="A101" s="143">
        <v>100</v>
      </c>
      <c r="B101" t="s">
        <v>635</v>
      </c>
      <c r="C101" t="s">
        <v>643</v>
      </c>
      <c r="D101">
        <v>27727004</v>
      </c>
      <c r="E101" t="s">
        <v>811</v>
      </c>
      <c r="F101">
        <v>3924003778</v>
      </c>
      <c r="G101" s="273" t="s">
        <v>810</v>
      </c>
      <c r="H101" s="143" t="s">
        <v>30</v>
      </c>
    </row>
    <row r="102" spans="1:8" ht="12.75">
      <c r="A102" s="143">
        <v>101</v>
      </c>
      <c r="B102" t="s">
        <v>645</v>
      </c>
      <c r="C102" t="s">
        <v>645</v>
      </c>
      <c r="D102">
        <v>27730000</v>
      </c>
      <c r="E102" t="s">
        <v>812</v>
      </c>
      <c r="F102">
        <v>3911001036</v>
      </c>
      <c r="G102" s="273" t="s">
        <v>813</v>
      </c>
      <c r="H102" s="143" t="s">
        <v>30</v>
      </c>
    </row>
    <row r="103" spans="1:8" ht="12.75">
      <c r="A103" s="143">
        <v>102</v>
      </c>
      <c r="B103" t="s">
        <v>645</v>
      </c>
      <c r="C103" t="s">
        <v>645</v>
      </c>
      <c r="D103">
        <v>27730000</v>
      </c>
      <c r="E103" t="s">
        <v>814</v>
      </c>
      <c r="F103">
        <v>3911000843</v>
      </c>
      <c r="G103" s="273" t="s">
        <v>815</v>
      </c>
      <c r="H103" s="143" t="s">
        <v>29</v>
      </c>
    </row>
    <row r="104" spans="1:8" ht="12.75">
      <c r="A104" s="143">
        <v>103</v>
      </c>
      <c r="B104" t="s">
        <v>645</v>
      </c>
      <c r="C104" t="s">
        <v>645</v>
      </c>
      <c r="D104">
        <v>27730000</v>
      </c>
      <c r="E104" t="s">
        <v>814</v>
      </c>
      <c r="F104">
        <v>3911000843</v>
      </c>
      <c r="G104" s="273" t="s">
        <v>813</v>
      </c>
      <c r="H104" s="143" t="s">
        <v>31</v>
      </c>
    </row>
    <row r="105" spans="1:8" ht="12.75">
      <c r="A105" s="143">
        <v>104</v>
      </c>
      <c r="B105" t="s">
        <v>647</v>
      </c>
      <c r="C105" t="s">
        <v>653</v>
      </c>
      <c r="D105">
        <v>27735004</v>
      </c>
      <c r="E105" t="s">
        <v>816</v>
      </c>
      <c r="F105">
        <v>3914018817</v>
      </c>
      <c r="G105" s="273" t="s">
        <v>817</v>
      </c>
      <c r="H105" s="143" t="s">
        <v>30</v>
      </c>
    </row>
    <row r="106" spans="1:8" ht="12.75">
      <c r="A106" s="143">
        <v>105</v>
      </c>
      <c r="B106" t="s">
        <v>647</v>
      </c>
      <c r="C106" t="s">
        <v>655</v>
      </c>
      <c r="D106">
        <v>27735001</v>
      </c>
      <c r="E106" t="s">
        <v>818</v>
      </c>
      <c r="F106">
        <v>3908017614</v>
      </c>
      <c r="G106" s="273" t="s">
        <v>817</v>
      </c>
      <c r="H106" s="143" t="s">
        <v>31</v>
      </c>
    </row>
    <row r="107" spans="1:8" ht="12.75">
      <c r="A107" s="143">
        <v>106</v>
      </c>
      <c r="B107" t="s">
        <v>647</v>
      </c>
      <c r="C107" t="s">
        <v>655</v>
      </c>
      <c r="D107">
        <v>27735001</v>
      </c>
      <c r="E107" t="s">
        <v>819</v>
      </c>
      <c r="F107">
        <v>3914017771</v>
      </c>
      <c r="G107" s="273" t="s">
        <v>817</v>
      </c>
      <c r="H107" s="143" t="s">
        <v>27</v>
      </c>
    </row>
    <row r="108" spans="1:8" ht="12.75">
      <c r="A108" s="143">
        <v>107</v>
      </c>
      <c r="B108" t="s">
        <v>647</v>
      </c>
      <c r="C108" t="s">
        <v>655</v>
      </c>
      <c r="D108">
        <v>27735001</v>
      </c>
      <c r="E108" t="s">
        <v>820</v>
      </c>
      <c r="F108">
        <v>3914111855</v>
      </c>
      <c r="G108" s="273" t="s">
        <v>817</v>
      </c>
      <c r="H108" s="143" t="s">
        <v>30</v>
      </c>
    </row>
    <row r="109" spans="1:8" ht="12.75">
      <c r="A109" s="143">
        <v>108</v>
      </c>
      <c r="B109" t="s">
        <v>647</v>
      </c>
      <c r="C109" t="s">
        <v>655</v>
      </c>
      <c r="D109">
        <v>27735001</v>
      </c>
      <c r="E109" t="s">
        <v>821</v>
      </c>
      <c r="F109">
        <v>3914000337</v>
      </c>
      <c r="G109" s="273" t="s">
        <v>817</v>
      </c>
      <c r="H109" s="143" t="s">
        <v>32</v>
      </c>
    </row>
    <row r="110" spans="1:8" ht="12.75">
      <c r="A110" s="143">
        <v>109</v>
      </c>
      <c r="B110" t="s">
        <v>647</v>
      </c>
      <c r="C110" t="s">
        <v>655</v>
      </c>
      <c r="D110">
        <v>27735001</v>
      </c>
      <c r="E110" t="s">
        <v>822</v>
      </c>
      <c r="F110">
        <v>3905029185</v>
      </c>
      <c r="G110" s="273" t="s">
        <v>817</v>
      </c>
      <c r="H110" s="143" t="s">
        <v>27</v>
      </c>
    </row>
    <row r="111" spans="1:8" ht="12.75">
      <c r="A111" s="143">
        <v>110</v>
      </c>
      <c r="B111" t="s">
        <v>647</v>
      </c>
      <c r="C111" t="s">
        <v>655</v>
      </c>
      <c r="D111">
        <v>27735001</v>
      </c>
      <c r="E111" t="s">
        <v>823</v>
      </c>
      <c r="F111">
        <v>3914012413</v>
      </c>
      <c r="G111" s="273" t="s">
        <v>817</v>
      </c>
      <c r="H111" s="143" t="s">
        <v>33</v>
      </c>
    </row>
    <row r="112" spans="1:8" ht="12.75">
      <c r="A112" s="143">
        <v>111</v>
      </c>
      <c r="B112" t="s">
        <v>647</v>
      </c>
      <c r="C112" t="s">
        <v>655</v>
      </c>
      <c r="D112">
        <v>27735001</v>
      </c>
      <c r="E112" t="s">
        <v>824</v>
      </c>
      <c r="F112">
        <v>3914014450</v>
      </c>
      <c r="G112" s="273" t="s">
        <v>817</v>
      </c>
      <c r="H112" s="143" t="s">
        <v>30</v>
      </c>
    </row>
    <row r="113" spans="1:8" ht="12.75">
      <c r="A113" s="143">
        <v>112</v>
      </c>
      <c r="B113" t="s">
        <v>647</v>
      </c>
      <c r="C113" t="s">
        <v>655</v>
      </c>
      <c r="D113">
        <v>27735001</v>
      </c>
      <c r="E113" t="s">
        <v>825</v>
      </c>
      <c r="F113">
        <v>3904043660</v>
      </c>
      <c r="G113" s="273" t="s">
        <v>817</v>
      </c>
      <c r="H113" s="143" t="s">
        <v>32</v>
      </c>
    </row>
    <row r="114" spans="1:8" ht="12.75">
      <c r="A114" s="143">
        <v>113</v>
      </c>
      <c r="B114" t="s">
        <v>657</v>
      </c>
      <c r="C114" t="s">
        <v>657</v>
      </c>
      <c r="D114">
        <v>27740000</v>
      </c>
      <c r="E114" t="s">
        <v>826</v>
      </c>
      <c r="F114">
        <v>3912010467</v>
      </c>
      <c r="G114" s="273" t="s">
        <v>804</v>
      </c>
      <c r="H114" s="143" t="s">
        <v>30</v>
      </c>
    </row>
    <row r="115" spans="1:8" ht="12.75">
      <c r="A115" s="143">
        <v>114</v>
      </c>
      <c r="B115" t="s">
        <v>657</v>
      </c>
      <c r="C115" t="s">
        <v>657</v>
      </c>
      <c r="D115">
        <v>27740000</v>
      </c>
      <c r="E115" t="s">
        <v>827</v>
      </c>
      <c r="F115">
        <v>3912501088</v>
      </c>
      <c r="G115" s="273" t="s">
        <v>804</v>
      </c>
      <c r="H115" s="143" t="s">
        <v>27</v>
      </c>
    </row>
    <row r="116" spans="1:8" ht="12.75">
      <c r="A116" s="143">
        <v>115</v>
      </c>
      <c r="B116" t="s">
        <v>657</v>
      </c>
      <c r="C116" t="s">
        <v>657</v>
      </c>
      <c r="D116">
        <v>27740000</v>
      </c>
      <c r="E116" t="s">
        <v>828</v>
      </c>
      <c r="F116">
        <v>3906136790</v>
      </c>
      <c r="G116" s="273" t="s">
        <v>697</v>
      </c>
      <c r="H116" s="143" t="s">
        <v>32</v>
      </c>
    </row>
    <row r="117" spans="2:7" ht="12.75">
      <c r="B117"/>
      <c r="C117"/>
      <c r="D117"/>
      <c r="E117"/>
      <c r="F117"/>
      <c r="G117" s="273"/>
    </row>
    <row r="118" spans="2:7" ht="12.75">
      <c r="B118"/>
      <c r="C118"/>
      <c r="D118"/>
      <c r="E118"/>
      <c r="F118"/>
      <c r="G118" s="273"/>
    </row>
    <row r="119" spans="2:7" ht="12.75">
      <c r="B119"/>
      <c r="C119"/>
      <c r="D119"/>
      <c r="E119"/>
      <c r="F119"/>
      <c r="G119" s="273"/>
    </row>
    <row r="120" spans="2:7" ht="12.75">
      <c r="B120"/>
      <c r="C120"/>
      <c r="D120"/>
      <c r="E120"/>
      <c r="F120"/>
      <c r="G120" s="273"/>
    </row>
    <row r="121" spans="2:7" ht="12.75">
      <c r="B121"/>
      <c r="C121"/>
      <c r="D121"/>
      <c r="E121"/>
      <c r="F121"/>
      <c r="G121" s="273"/>
    </row>
    <row r="122" spans="2:7" ht="12.75">
      <c r="B122"/>
      <c r="C122"/>
      <c r="D122"/>
      <c r="E122"/>
      <c r="F122"/>
      <c r="G122" s="273"/>
    </row>
    <row r="123" spans="2:7" ht="12.75">
      <c r="B123"/>
      <c r="C123"/>
      <c r="D123"/>
      <c r="E123"/>
      <c r="F123"/>
      <c r="G123" s="273"/>
    </row>
    <row r="124" spans="2:7" ht="12.75">
      <c r="B124"/>
      <c r="C124"/>
      <c r="D124"/>
      <c r="E124"/>
      <c r="F124"/>
      <c r="G124" s="273"/>
    </row>
    <row r="125" spans="2:7" ht="12.75">
      <c r="B125"/>
      <c r="C125"/>
      <c r="D125"/>
      <c r="E125"/>
      <c r="F125"/>
      <c r="G125" s="273"/>
    </row>
    <row r="126" spans="2:7" ht="12.75">
      <c r="B126"/>
      <c r="C126"/>
      <c r="D126"/>
      <c r="E126"/>
      <c r="F126"/>
      <c r="G126" s="273"/>
    </row>
    <row r="127" spans="2:7" ht="12.75">
      <c r="B127"/>
      <c r="C127"/>
      <c r="D127"/>
      <c r="E127"/>
      <c r="F127"/>
      <c r="G127" s="273"/>
    </row>
    <row r="128" spans="2:7" ht="12.75">
      <c r="B128"/>
      <c r="C128"/>
      <c r="D128"/>
      <c r="E128"/>
      <c r="F128"/>
      <c r="G128" s="273"/>
    </row>
    <row r="129" spans="2:7" ht="12.75">
      <c r="B129"/>
      <c r="C129"/>
      <c r="D129"/>
      <c r="E129"/>
      <c r="F129"/>
      <c r="G129" s="273"/>
    </row>
    <row r="130" spans="2:7" ht="12.75">
      <c r="B130"/>
      <c r="C130"/>
      <c r="D130"/>
      <c r="E130"/>
      <c r="F130"/>
      <c r="G130" s="273"/>
    </row>
    <row r="131" spans="2:7" ht="12.75">
      <c r="B131"/>
      <c r="C131"/>
      <c r="D131"/>
      <c r="E131"/>
      <c r="F131"/>
      <c r="G131" s="273"/>
    </row>
    <row r="132" spans="2:7" ht="12.75">
      <c r="B132"/>
      <c r="C132"/>
      <c r="D132"/>
      <c r="E132"/>
      <c r="F132"/>
      <c r="G132" s="273"/>
    </row>
    <row r="133" spans="2:7" ht="12.75">
      <c r="B133"/>
      <c r="C133"/>
      <c r="D133"/>
      <c r="E133"/>
      <c r="F133"/>
      <c r="G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472</v>
      </c>
      <c r="C1" s="274" t="s">
        <v>473</v>
      </c>
      <c r="D1" s="274" t="s">
        <v>475</v>
      </c>
      <c r="E1" s="274" t="s">
        <v>476</v>
      </c>
      <c r="F1" s="274" t="s">
        <v>477</v>
      </c>
      <c r="G1" s="274" t="s">
        <v>478</v>
      </c>
      <c r="H1" s="274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497</v>
      </c>
      <c r="C2" s="45" t="s">
        <v>498</v>
      </c>
      <c r="D2" s="45" t="s">
        <v>497</v>
      </c>
      <c r="E2" s="45" t="s">
        <v>659</v>
      </c>
    </row>
    <row r="3" spans="1:5" ht="11.25">
      <c r="A3" s="45" t="s">
        <v>497</v>
      </c>
      <c r="B3" s="45" t="s">
        <v>499</v>
      </c>
      <c r="C3" s="45" t="s">
        <v>500</v>
      </c>
      <c r="D3" s="45" t="s">
        <v>509</v>
      </c>
      <c r="E3" s="45" t="s">
        <v>660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517</v>
      </c>
      <c r="E4" s="45" t="s">
        <v>661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529</v>
      </c>
      <c r="E5" s="45" t="s">
        <v>662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531</v>
      </c>
      <c r="E6" s="45" t="s">
        <v>663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535</v>
      </c>
      <c r="E7" s="45" t="s">
        <v>664</v>
      </c>
    </row>
    <row r="8" spans="1:5" ht="11.25">
      <c r="A8" s="45" t="s">
        <v>509</v>
      </c>
      <c r="B8" s="45" t="s">
        <v>509</v>
      </c>
      <c r="C8" s="45" t="s">
        <v>510</v>
      </c>
      <c r="D8" s="45" t="s">
        <v>547</v>
      </c>
      <c r="E8" s="45" t="s">
        <v>665</v>
      </c>
    </row>
    <row r="9" spans="1:5" ht="11.25">
      <c r="A9" s="45" t="s">
        <v>509</v>
      </c>
      <c r="B9" s="45" t="s">
        <v>511</v>
      </c>
      <c r="C9" s="45" t="s">
        <v>512</v>
      </c>
      <c r="D9" s="45" t="s">
        <v>559</v>
      </c>
      <c r="E9" s="45" t="s">
        <v>666</v>
      </c>
    </row>
    <row r="10" spans="1:5" ht="11.25">
      <c r="A10" s="45" t="s">
        <v>509</v>
      </c>
      <c r="B10" s="45" t="s">
        <v>513</v>
      </c>
      <c r="C10" s="45" t="s">
        <v>514</v>
      </c>
      <c r="D10" s="45" t="s">
        <v>569</v>
      </c>
      <c r="E10" s="45" t="s">
        <v>667</v>
      </c>
    </row>
    <row r="11" spans="1:5" ht="11.25">
      <c r="A11" s="45" t="s">
        <v>509</v>
      </c>
      <c r="B11" s="45" t="s">
        <v>515</v>
      </c>
      <c r="C11" s="45" t="s">
        <v>516</v>
      </c>
      <c r="D11" s="45" t="s">
        <v>571</v>
      </c>
      <c r="E11" s="45" t="s">
        <v>668</v>
      </c>
    </row>
    <row r="12" spans="1:5" ht="11.25">
      <c r="A12" s="45" t="s">
        <v>517</v>
      </c>
      <c r="B12" s="45" t="s">
        <v>517</v>
      </c>
      <c r="C12" s="45" t="s">
        <v>518</v>
      </c>
      <c r="D12" s="45" t="s">
        <v>573</v>
      </c>
      <c r="E12" s="45" t="s">
        <v>669</v>
      </c>
    </row>
    <row r="13" spans="1:5" ht="11.25">
      <c r="A13" s="45" t="s">
        <v>517</v>
      </c>
      <c r="B13" s="45" t="s">
        <v>519</v>
      </c>
      <c r="C13" s="45" t="s">
        <v>520</v>
      </c>
      <c r="D13" s="45" t="s">
        <v>581</v>
      </c>
      <c r="E13" s="45" t="s">
        <v>670</v>
      </c>
    </row>
    <row r="14" spans="1:5" ht="11.25">
      <c r="A14" s="45" t="s">
        <v>517</v>
      </c>
      <c r="B14" s="45" t="s">
        <v>521</v>
      </c>
      <c r="C14" s="45" t="s">
        <v>522</v>
      </c>
      <c r="D14" s="45" t="s">
        <v>591</v>
      </c>
      <c r="E14" s="45" t="s">
        <v>671</v>
      </c>
    </row>
    <row r="15" spans="1:5" ht="11.25">
      <c r="A15" s="45" t="s">
        <v>517</v>
      </c>
      <c r="B15" s="45" t="s">
        <v>523</v>
      </c>
      <c r="C15" s="45" t="s">
        <v>524</v>
      </c>
      <c r="D15" s="45" t="s">
        <v>601</v>
      </c>
      <c r="E15" s="45" t="s">
        <v>672</v>
      </c>
    </row>
    <row r="16" spans="1:5" ht="11.25">
      <c r="A16" s="45" t="s">
        <v>517</v>
      </c>
      <c r="B16" s="45" t="s">
        <v>525</v>
      </c>
      <c r="C16" s="45" t="s">
        <v>526</v>
      </c>
      <c r="D16" s="45" t="s">
        <v>603</v>
      </c>
      <c r="E16" s="45" t="s">
        <v>673</v>
      </c>
    </row>
    <row r="17" spans="1:5" ht="11.25">
      <c r="A17" s="45" t="s">
        <v>517</v>
      </c>
      <c r="B17" s="45" t="s">
        <v>527</v>
      </c>
      <c r="C17" s="45" t="s">
        <v>528</v>
      </c>
      <c r="D17" s="45" t="s">
        <v>615</v>
      </c>
      <c r="E17" s="45" t="s">
        <v>674</v>
      </c>
    </row>
    <row r="18" spans="1:5" ht="11.25">
      <c r="A18" s="45" t="s">
        <v>529</v>
      </c>
      <c r="B18" s="45" t="s">
        <v>529</v>
      </c>
      <c r="C18" s="45" t="s">
        <v>530</v>
      </c>
      <c r="D18" s="45" t="s">
        <v>625</v>
      </c>
      <c r="E18" s="45" t="s">
        <v>675</v>
      </c>
    </row>
    <row r="19" spans="1:5" ht="11.25">
      <c r="A19" s="45" t="s">
        <v>531</v>
      </c>
      <c r="B19" s="45" t="s">
        <v>531</v>
      </c>
      <c r="C19" s="45" t="s">
        <v>532</v>
      </c>
      <c r="D19" s="45" t="s">
        <v>627</v>
      </c>
      <c r="E19" s="45" t="s">
        <v>676</v>
      </c>
    </row>
    <row r="20" spans="1:5" ht="11.25">
      <c r="A20" s="45" t="s">
        <v>531</v>
      </c>
      <c r="B20" s="45" t="s">
        <v>533</v>
      </c>
      <c r="C20" s="45" t="s">
        <v>534</v>
      </c>
      <c r="D20" s="45" t="s">
        <v>635</v>
      </c>
      <c r="E20" s="45" t="s">
        <v>677</v>
      </c>
    </row>
    <row r="21" spans="1:5" ht="11.25">
      <c r="A21" s="45" t="s">
        <v>535</v>
      </c>
      <c r="B21" s="45" t="s">
        <v>535</v>
      </c>
      <c r="C21" s="45" t="s">
        <v>536</v>
      </c>
      <c r="D21" s="45" t="s">
        <v>645</v>
      </c>
      <c r="E21" s="45" t="s">
        <v>678</v>
      </c>
    </row>
    <row r="22" spans="1:5" ht="11.25">
      <c r="A22" s="45" t="s">
        <v>535</v>
      </c>
      <c r="B22" s="45" t="s">
        <v>537</v>
      </c>
      <c r="C22" s="45" t="s">
        <v>538</v>
      </c>
      <c r="D22" s="45" t="s">
        <v>647</v>
      </c>
      <c r="E22" s="45" t="s">
        <v>679</v>
      </c>
    </row>
    <row r="23" spans="1:5" ht="11.25">
      <c r="A23" s="45" t="s">
        <v>535</v>
      </c>
      <c r="B23" s="45" t="s">
        <v>539</v>
      </c>
      <c r="C23" s="45" t="s">
        <v>540</v>
      </c>
      <c r="D23" s="45" t="s">
        <v>657</v>
      </c>
      <c r="E23" s="45" t="s">
        <v>680</v>
      </c>
    </row>
    <row r="24" spans="1:3" ht="11.25">
      <c r="A24" s="45" t="s">
        <v>535</v>
      </c>
      <c r="B24" s="45" t="s">
        <v>541</v>
      </c>
      <c r="C24" s="45" t="s">
        <v>542</v>
      </c>
    </row>
    <row r="25" spans="1:3" ht="11.25">
      <c r="A25" s="45" t="s">
        <v>535</v>
      </c>
      <c r="B25" s="45" t="s">
        <v>543</v>
      </c>
      <c r="C25" s="45" t="s">
        <v>544</v>
      </c>
    </row>
    <row r="26" spans="1:3" ht="11.25">
      <c r="A26" s="45" t="s">
        <v>535</v>
      </c>
      <c r="B26" s="45" t="s">
        <v>545</v>
      </c>
      <c r="C26" s="45" t="s">
        <v>546</v>
      </c>
    </row>
    <row r="27" spans="1:3" ht="11.25">
      <c r="A27" s="45" t="s">
        <v>547</v>
      </c>
      <c r="B27" s="45" t="s">
        <v>547</v>
      </c>
      <c r="C27" s="45" t="s">
        <v>548</v>
      </c>
    </row>
    <row r="28" spans="1:3" ht="11.25">
      <c r="A28" s="45" t="s">
        <v>547</v>
      </c>
      <c r="B28" s="45" t="s">
        <v>549</v>
      </c>
      <c r="C28" s="45" t="s">
        <v>550</v>
      </c>
    </row>
    <row r="29" spans="1:3" ht="11.25">
      <c r="A29" s="45" t="s">
        <v>547</v>
      </c>
      <c r="B29" s="45" t="s">
        <v>551</v>
      </c>
      <c r="C29" s="45" t="s">
        <v>552</v>
      </c>
    </row>
    <row r="30" spans="1:3" ht="11.25">
      <c r="A30" s="45" t="s">
        <v>547</v>
      </c>
      <c r="B30" s="45" t="s">
        <v>553</v>
      </c>
      <c r="C30" s="45" t="s">
        <v>554</v>
      </c>
    </row>
    <row r="31" spans="1:3" ht="11.25">
      <c r="A31" s="45" t="s">
        <v>547</v>
      </c>
      <c r="B31" s="45" t="s">
        <v>555</v>
      </c>
      <c r="C31" s="45" t="s">
        <v>556</v>
      </c>
    </row>
    <row r="32" spans="1:3" ht="11.25">
      <c r="A32" s="45" t="s">
        <v>547</v>
      </c>
      <c r="B32" s="45" t="s">
        <v>557</v>
      </c>
      <c r="C32" s="45" t="s">
        <v>558</v>
      </c>
    </row>
    <row r="33" spans="1:3" ht="11.25">
      <c r="A33" s="45" t="s">
        <v>559</v>
      </c>
      <c r="B33" s="45" t="s">
        <v>561</v>
      </c>
      <c r="C33" s="45" t="s">
        <v>562</v>
      </c>
    </row>
    <row r="34" spans="1:3" ht="11.25">
      <c r="A34" s="45" t="s">
        <v>559</v>
      </c>
      <c r="B34" s="45" t="s">
        <v>563</v>
      </c>
      <c r="C34" s="45" t="s">
        <v>564</v>
      </c>
    </row>
    <row r="35" spans="1:3" ht="11.25">
      <c r="A35" s="45" t="s">
        <v>559</v>
      </c>
      <c r="B35" s="45" t="s">
        <v>565</v>
      </c>
      <c r="C35" s="45" t="s">
        <v>566</v>
      </c>
    </row>
    <row r="36" spans="1:3" ht="11.25">
      <c r="A36" s="45" t="s">
        <v>559</v>
      </c>
      <c r="B36" s="45" t="s">
        <v>559</v>
      </c>
      <c r="C36" s="45" t="s">
        <v>560</v>
      </c>
    </row>
    <row r="37" spans="1:3" ht="11.25">
      <c r="A37" s="45" t="s">
        <v>559</v>
      </c>
      <c r="B37" s="45" t="s">
        <v>567</v>
      </c>
      <c r="C37" s="45" t="s">
        <v>568</v>
      </c>
    </row>
    <row r="38" spans="1:3" ht="11.25">
      <c r="A38" s="45" t="s">
        <v>569</v>
      </c>
      <c r="B38" s="45" t="s">
        <v>569</v>
      </c>
      <c r="C38" s="45" t="s">
        <v>570</v>
      </c>
    </row>
    <row r="39" spans="1:3" ht="11.25">
      <c r="A39" s="45" t="s">
        <v>571</v>
      </c>
      <c r="B39" s="45" t="s">
        <v>571</v>
      </c>
      <c r="C39" s="45" t="s">
        <v>572</v>
      </c>
    </row>
    <row r="40" spans="1:3" ht="11.25">
      <c r="A40" s="45" t="s">
        <v>573</v>
      </c>
      <c r="B40" s="45" t="s">
        <v>575</v>
      </c>
      <c r="C40" s="45" t="s">
        <v>576</v>
      </c>
    </row>
    <row r="41" spans="1:3" ht="11.25">
      <c r="A41" s="45" t="s">
        <v>573</v>
      </c>
      <c r="B41" s="45" t="s">
        <v>577</v>
      </c>
      <c r="C41" s="45" t="s">
        <v>578</v>
      </c>
    </row>
    <row r="42" spans="1:3" ht="11.25">
      <c r="A42" s="45" t="s">
        <v>573</v>
      </c>
      <c r="B42" s="45" t="s">
        <v>573</v>
      </c>
      <c r="C42" s="45" t="s">
        <v>574</v>
      </c>
    </row>
    <row r="43" spans="1:3" ht="11.25">
      <c r="A43" s="45" t="s">
        <v>573</v>
      </c>
      <c r="B43" s="45" t="s">
        <v>579</v>
      </c>
      <c r="C43" s="45" t="s">
        <v>580</v>
      </c>
    </row>
    <row r="44" spans="1:3" ht="11.25">
      <c r="A44" s="45" t="s">
        <v>581</v>
      </c>
      <c r="B44" s="45" t="s">
        <v>583</v>
      </c>
      <c r="C44" s="45" t="s">
        <v>584</v>
      </c>
    </row>
    <row r="45" spans="1:3" ht="11.25">
      <c r="A45" s="45" t="s">
        <v>581</v>
      </c>
      <c r="B45" s="45" t="s">
        <v>581</v>
      </c>
      <c r="C45" s="45" t="s">
        <v>582</v>
      </c>
    </row>
    <row r="46" spans="1:3" ht="11.25">
      <c r="A46" s="45" t="s">
        <v>581</v>
      </c>
      <c r="B46" s="45" t="s">
        <v>585</v>
      </c>
      <c r="C46" s="45" t="s">
        <v>586</v>
      </c>
    </row>
    <row r="47" spans="1:3" ht="11.25">
      <c r="A47" s="45" t="s">
        <v>581</v>
      </c>
      <c r="B47" s="45" t="s">
        <v>587</v>
      </c>
      <c r="C47" s="45" t="s">
        <v>588</v>
      </c>
    </row>
    <row r="48" spans="1:3" ht="11.25">
      <c r="A48" s="45" t="s">
        <v>581</v>
      </c>
      <c r="B48" s="45" t="s">
        <v>589</v>
      </c>
      <c r="C48" s="45" t="s">
        <v>590</v>
      </c>
    </row>
    <row r="49" spans="1:3" ht="11.25">
      <c r="A49" s="45" t="s">
        <v>591</v>
      </c>
      <c r="B49" s="45" t="s">
        <v>593</v>
      </c>
      <c r="C49" s="45" t="s">
        <v>594</v>
      </c>
    </row>
    <row r="50" spans="1:3" ht="11.25">
      <c r="A50" s="45" t="s">
        <v>591</v>
      </c>
      <c r="B50" s="45" t="s">
        <v>595</v>
      </c>
      <c r="C50" s="45" t="s">
        <v>596</v>
      </c>
    </row>
    <row r="51" spans="1:3" ht="11.25">
      <c r="A51" s="45" t="s">
        <v>591</v>
      </c>
      <c r="B51" s="45" t="s">
        <v>597</v>
      </c>
      <c r="C51" s="45" t="s">
        <v>598</v>
      </c>
    </row>
    <row r="52" spans="1:3" ht="11.25">
      <c r="A52" s="45" t="s">
        <v>591</v>
      </c>
      <c r="B52" s="45" t="s">
        <v>591</v>
      </c>
      <c r="C52" s="45" t="s">
        <v>592</v>
      </c>
    </row>
    <row r="53" spans="1:3" ht="11.25">
      <c r="A53" s="45" t="s">
        <v>591</v>
      </c>
      <c r="B53" s="45" t="s">
        <v>599</v>
      </c>
      <c r="C53" s="45" t="s">
        <v>600</v>
      </c>
    </row>
    <row r="54" spans="1:3" ht="11.25">
      <c r="A54" s="45" t="s">
        <v>601</v>
      </c>
      <c r="B54" s="45" t="s">
        <v>601</v>
      </c>
      <c r="C54" s="45" t="s">
        <v>602</v>
      </c>
    </row>
    <row r="55" spans="1:3" ht="11.25">
      <c r="A55" s="45" t="s">
        <v>603</v>
      </c>
      <c r="B55" s="45" t="s">
        <v>605</v>
      </c>
      <c r="C55" s="45" t="s">
        <v>606</v>
      </c>
    </row>
    <row r="56" spans="1:3" ht="11.25">
      <c r="A56" s="45" t="s">
        <v>603</v>
      </c>
      <c r="B56" s="45" t="s">
        <v>607</v>
      </c>
      <c r="C56" s="45" t="s">
        <v>608</v>
      </c>
    </row>
    <row r="57" spans="1:3" ht="11.25">
      <c r="A57" s="45" t="s">
        <v>603</v>
      </c>
      <c r="B57" s="45" t="s">
        <v>603</v>
      </c>
      <c r="C57" s="45" t="s">
        <v>604</v>
      </c>
    </row>
    <row r="58" spans="1:3" ht="11.25">
      <c r="A58" s="45" t="s">
        <v>603</v>
      </c>
      <c r="B58" s="45" t="s">
        <v>609</v>
      </c>
      <c r="C58" s="45" t="s">
        <v>610</v>
      </c>
    </row>
    <row r="59" spans="1:3" ht="11.25">
      <c r="A59" s="45" t="s">
        <v>603</v>
      </c>
      <c r="B59" s="45" t="s">
        <v>611</v>
      </c>
      <c r="C59" s="45" t="s">
        <v>612</v>
      </c>
    </row>
    <row r="60" spans="1:3" ht="11.25">
      <c r="A60" s="45" t="s">
        <v>603</v>
      </c>
      <c r="B60" s="45" t="s">
        <v>613</v>
      </c>
      <c r="C60" s="45" t="s">
        <v>614</v>
      </c>
    </row>
    <row r="61" spans="1:3" ht="11.25">
      <c r="A61" s="45" t="s">
        <v>615</v>
      </c>
      <c r="B61" s="45" t="s">
        <v>617</v>
      </c>
      <c r="C61" s="45" t="s">
        <v>618</v>
      </c>
    </row>
    <row r="62" spans="1:3" ht="11.25">
      <c r="A62" s="45" t="s">
        <v>615</v>
      </c>
      <c r="B62" s="45" t="s">
        <v>619</v>
      </c>
      <c r="C62" s="45" t="s">
        <v>620</v>
      </c>
    </row>
    <row r="63" spans="1:3" ht="11.25">
      <c r="A63" s="45" t="s">
        <v>615</v>
      </c>
      <c r="B63" s="45" t="s">
        <v>621</v>
      </c>
      <c r="C63" s="45" t="s">
        <v>622</v>
      </c>
    </row>
    <row r="64" spans="1:3" ht="11.25">
      <c r="A64" s="45" t="s">
        <v>615</v>
      </c>
      <c r="B64" s="45" t="s">
        <v>615</v>
      </c>
      <c r="C64" s="45" t="s">
        <v>616</v>
      </c>
    </row>
    <row r="65" spans="1:3" ht="11.25">
      <c r="A65" s="45" t="s">
        <v>615</v>
      </c>
      <c r="B65" s="45" t="s">
        <v>623</v>
      </c>
      <c r="C65" s="45" t="s">
        <v>624</v>
      </c>
    </row>
    <row r="66" spans="1:3" ht="11.25">
      <c r="A66" s="45" t="s">
        <v>625</v>
      </c>
      <c r="B66" s="45" t="s">
        <v>625</v>
      </c>
      <c r="C66" s="45" t="s">
        <v>626</v>
      </c>
    </row>
    <row r="67" spans="1:3" ht="11.25">
      <c r="A67" s="45" t="s">
        <v>627</v>
      </c>
      <c r="B67" s="45" t="s">
        <v>629</v>
      </c>
      <c r="C67" s="45" t="s">
        <v>630</v>
      </c>
    </row>
    <row r="68" spans="1:3" ht="11.25">
      <c r="A68" s="45" t="s">
        <v>627</v>
      </c>
      <c r="B68" s="45" t="s">
        <v>631</v>
      </c>
      <c r="C68" s="45" t="s">
        <v>632</v>
      </c>
    </row>
    <row r="69" spans="1:3" ht="11.25">
      <c r="A69" s="45" t="s">
        <v>627</v>
      </c>
      <c r="B69" s="45" t="s">
        <v>633</v>
      </c>
      <c r="C69" s="45" t="s">
        <v>634</v>
      </c>
    </row>
    <row r="70" spans="1:3" ht="11.25">
      <c r="A70" s="45" t="s">
        <v>627</v>
      </c>
      <c r="B70" s="45" t="s">
        <v>627</v>
      </c>
      <c r="C70" s="45" t="s">
        <v>628</v>
      </c>
    </row>
    <row r="71" spans="1:3" ht="11.25">
      <c r="A71" s="45" t="s">
        <v>635</v>
      </c>
      <c r="B71" s="45" t="s">
        <v>637</v>
      </c>
      <c r="C71" s="45" t="s">
        <v>638</v>
      </c>
    </row>
    <row r="72" spans="1:3" ht="11.25">
      <c r="A72" s="45" t="s">
        <v>635</v>
      </c>
      <c r="B72" s="45" t="s">
        <v>635</v>
      </c>
      <c r="C72" s="45" t="s">
        <v>636</v>
      </c>
    </row>
    <row r="73" spans="1:3" ht="11.25">
      <c r="A73" s="45" t="s">
        <v>635</v>
      </c>
      <c r="B73" s="45" t="s">
        <v>639</v>
      </c>
      <c r="C73" s="45" t="s">
        <v>640</v>
      </c>
    </row>
    <row r="74" spans="1:3" ht="11.25">
      <c r="A74" s="45" t="s">
        <v>635</v>
      </c>
      <c r="B74" s="45" t="s">
        <v>641</v>
      </c>
      <c r="C74" s="45" t="s">
        <v>642</v>
      </c>
    </row>
    <row r="75" spans="1:3" ht="11.25">
      <c r="A75" s="45" t="s">
        <v>635</v>
      </c>
      <c r="B75" s="45" t="s">
        <v>643</v>
      </c>
      <c r="C75" s="45" t="s">
        <v>644</v>
      </c>
    </row>
    <row r="76" spans="1:3" ht="11.25">
      <c r="A76" s="45" t="s">
        <v>645</v>
      </c>
      <c r="B76" s="45" t="s">
        <v>645</v>
      </c>
      <c r="C76" s="45" t="s">
        <v>646</v>
      </c>
    </row>
    <row r="77" spans="1:3" ht="11.25">
      <c r="A77" s="45" t="s">
        <v>647</v>
      </c>
      <c r="B77" s="45" t="s">
        <v>649</v>
      </c>
      <c r="C77" s="45" t="s">
        <v>650</v>
      </c>
    </row>
    <row r="78" spans="1:3" ht="11.25">
      <c r="A78" s="45" t="s">
        <v>647</v>
      </c>
      <c r="B78" s="45" t="s">
        <v>651</v>
      </c>
      <c r="C78" s="45" t="s">
        <v>652</v>
      </c>
    </row>
    <row r="79" spans="1:3" ht="11.25">
      <c r="A79" s="45" t="s">
        <v>647</v>
      </c>
      <c r="B79" s="45" t="s">
        <v>653</v>
      </c>
      <c r="C79" s="45" t="s">
        <v>654</v>
      </c>
    </row>
    <row r="80" spans="1:3" ht="11.25">
      <c r="A80" s="45" t="s">
        <v>647</v>
      </c>
      <c r="B80" s="45" t="s">
        <v>647</v>
      </c>
      <c r="C80" s="45" t="s">
        <v>648</v>
      </c>
    </row>
    <row r="81" spans="1:3" ht="11.25">
      <c r="A81" s="45" t="s">
        <v>647</v>
      </c>
      <c r="B81" s="45" t="s">
        <v>655</v>
      </c>
      <c r="C81" s="45" t="s">
        <v>656</v>
      </c>
    </row>
    <row r="82" spans="1:3" ht="11.25">
      <c r="A82" s="45" t="s">
        <v>657</v>
      </c>
      <c r="B82" s="45" t="s">
        <v>657</v>
      </c>
      <c r="C82" s="45" t="s">
        <v>658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2"/>
      <c r="F3" s="445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43"/>
      <c r="F4" s="446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3"/>
      <c r="F5" s="446"/>
      <c r="G5" s="116" t="s">
        <v>492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4"/>
      <c r="F6" s="447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471</v>
      </c>
    </row>
    <row r="13" s="288" customFormat="1" ht="12.75"/>
    <row r="14" spans="1:33" s="90" customFormat="1" ht="33.75">
      <c r="A14" s="285"/>
      <c r="B14" s="285"/>
      <c r="C14" s="285"/>
      <c r="D14" s="291" t="s">
        <v>480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491</v>
      </c>
    </row>
    <row r="18" spans="3:8" s="90" customFormat="1" ht="33.75">
      <c r="C18" s="111"/>
      <c r="D18" s="291" t="s">
        <v>480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2">
      <selection activeCell="G32" sqref="G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Калининградская область</v>
      </c>
      <c r="B1" s="10" t="str">
        <f>IF(god="","Не определено",god)</f>
        <v>2015</v>
      </c>
      <c r="C1" s="39" t="str">
        <f>org&amp;"_INN:"&amp;inn&amp;"_KPP:"&amp;kpp</f>
        <v>ООО "СпецГазАвтоматика"_INN:3906136790_KPP:391701001</v>
      </c>
      <c r="G1" s="40"/>
    </row>
    <row r="2" spans="1:7" s="39" customFormat="1" ht="11.25" customHeight="1">
      <c r="A2" s="9" t="str">
        <f>IF(org="","Не определено",org)</f>
        <v>ООО "СпецГазАвтоматика"</v>
      </c>
      <c r="B2" s="10">
        <f>IF(inn="","Не определено",inn)</f>
        <v>3906136790</v>
      </c>
      <c r="G2" s="40"/>
    </row>
    <row r="3" spans="1:9" ht="12.75" customHeight="1">
      <c r="A3" s="9" t="str">
        <f>IF(mo="","Не определено",mo)</f>
        <v>Зеленоградское городское поселение</v>
      </c>
      <c r="B3" s="10" t="str">
        <f>IF(oktmo="","Не определено",oktmo)</f>
        <v>27615100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391701001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37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19</v>
      </c>
      <c r="G9" s="192" t="s">
        <v>217</v>
      </c>
      <c r="H9" s="215" t="s">
        <v>829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841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830</v>
      </c>
      <c r="F13" s="395" t="s">
        <v>828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833</v>
      </c>
      <c r="F17" s="57">
        <v>3906136790</v>
      </c>
      <c r="G17" s="26"/>
      <c r="H17" s="263" t="s">
        <v>76</v>
      </c>
      <c r="I17" s="195"/>
    </row>
    <row r="18" spans="4:9" ht="19.5" customHeight="1" thickBot="1">
      <c r="D18" s="19"/>
      <c r="E18" s="54" t="s">
        <v>834</v>
      </c>
      <c r="F18" s="58" t="s">
        <v>736</v>
      </c>
      <c r="G18" s="27"/>
      <c r="H18" s="264" t="s">
        <v>351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32</v>
      </c>
      <c r="G20" s="384"/>
      <c r="H20" s="263" t="s">
        <v>484</v>
      </c>
      <c r="I20" s="195"/>
    </row>
    <row r="21" spans="4:9" ht="24" customHeight="1" thickBot="1">
      <c r="D21" s="19"/>
      <c r="E21" s="267" t="s">
        <v>483</v>
      </c>
      <c r="F21" s="385" t="s">
        <v>835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831</v>
      </c>
      <c r="F22" s="269" t="s">
        <v>9</v>
      </c>
      <c r="G22" s="270" t="s">
        <v>547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832</v>
      </c>
      <c r="F23" s="44" t="s">
        <v>93</v>
      </c>
      <c r="G23" s="50" t="s">
        <v>549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 t="s">
        <v>847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77" t="s">
        <v>181</v>
      </c>
      <c r="F26" s="378"/>
      <c r="G26" s="61" t="s">
        <v>844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80" t="s">
        <v>125</v>
      </c>
      <c r="F27" s="381"/>
      <c r="G27" s="62" t="s">
        <v>845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79" t="s">
        <v>184</v>
      </c>
      <c r="F28" s="43" t="s">
        <v>185</v>
      </c>
      <c r="G28" s="62" t="s">
        <v>836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79"/>
      <c r="F29" s="43" t="s">
        <v>187</v>
      </c>
      <c r="G29" s="62" t="s">
        <v>843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79" t="s">
        <v>189</v>
      </c>
      <c r="F30" s="43" t="s">
        <v>185</v>
      </c>
      <c r="G30" s="62" t="s">
        <v>837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79"/>
      <c r="F31" s="43" t="s">
        <v>187</v>
      </c>
      <c r="G31" s="62" t="s">
        <v>846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75" t="s">
        <v>192</v>
      </c>
      <c r="F32" s="31" t="s">
        <v>185</v>
      </c>
      <c r="G32" s="63" t="s">
        <v>848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75"/>
      <c r="F33" s="31" t="s">
        <v>194</v>
      </c>
      <c r="G33" s="63" t="s">
        <v>838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75"/>
      <c r="F34" s="31" t="s">
        <v>187</v>
      </c>
      <c r="G34" s="63" t="s">
        <v>843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76"/>
      <c r="F35" s="49" t="s">
        <v>197</v>
      </c>
      <c r="G35" s="64" t="s">
        <v>839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e">
        <f>#REF!</f>
        <v>#REF!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e">
        <f>#REF!</f>
        <v>#REF!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8"/>
  <dimension ref="A8:AJ33"/>
  <sheetViews>
    <sheetView zoomScalePageLayoutView="0" workbookViewId="0" topLeftCell="K7">
      <selection activeCell="V44" sqref="V4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48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>
        <v>2807</v>
      </c>
      <c r="L19" s="279"/>
      <c r="M19" s="279"/>
      <c r="N19" s="279"/>
      <c r="O19" s="279"/>
      <c r="P19" s="279"/>
      <c r="Q19" s="279"/>
      <c r="R19" s="279"/>
      <c r="S19" s="280"/>
      <c r="T19" s="200">
        <v>42005</v>
      </c>
      <c r="U19" s="200">
        <v>42185</v>
      </c>
      <c r="V19" s="201" t="s">
        <v>849</v>
      </c>
      <c r="W19" s="202" t="s">
        <v>840</v>
      </c>
      <c r="X19" s="199" t="s">
        <v>850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37" right="0.24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AJ33"/>
  <sheetViews>
    <sheetView zoomScalePageLayoutView="0" workbookViewId="0" topLeftCell="K7">
      <selection activeCell="X20" sqref="X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349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26</v>
      </c>
      <c r="F12" s="422" t="s">
        <v>1</v>
      </c>
      <c r="G12" s="423"/>
      <c r="H12" s="414" t="s">
        <v>456</v>
      </c>
      <c r="I12" s="420"/>
      <c r="J12" s="421"/>
      <c r="K12" s="413" t="s">
        <v>457</v>
      </c>
      <c r="L12" s="413"/>
      <c r="M12" s="413"/>
      <c r="N12" s="413" t="s">
        <v>458</v>
      </c>
      <c r="O12" s="413"/>
      <c r="P12" s="413"/>
      <c r="Q12" s="414" t="s">
        <v>459</v>
      </c>
      <c r="R12" s="415"/>
      <c r="S12" s="416"/>
      <c r="T12" s="399" t="s">
        <v>219</v>
      </c>
      <c r="U12" s="399" t="s">
        <v>220</v>
      </c>
      <c r="V12" s="399" t="s">
        <v>199</v>
      </c>
      <c r="W12" s="399" t="s">
        <v>200</v>
      </c>
      <c r="X12" s="402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460</v>
      </c>
      <c r="I13" s="417" t="s">
        <v>461</v>
      </c>
      <c r="J13" s="417"/>
      <c r="K13" s="417" t="s">
        <v>460</v>
      </c>
      <c r="L13" s="417" t="s">
        <v>461</v>
      </c>
      <c r="M13" s="417"/>
      <c r="N13" s="417" t="s">
        <v>460</v>
      </c>
      <c r="O13" s="417" t="s">
        <v>461</v>
      </c>
      <c r="P13" s="417"/>
      <c r="Q13" s="417" t="s">
        <v>460</v>
      </c>
      <c r="R13" s="417" t="s">
        <v>461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4</v>
      </c>
      <c r="J14" s="354" t="s">
        <v>3</v>
      </c>
      <c r="K14" s="418"/>
      <c r="L14" s="353" t="s">
        <v>4</v>
      </c>
      <c r="M14" s="354" t="s">
        <v>3</v>
      </c>
      <c r="N14" s="418"/>
      <c r="O14" s="353" t="s">
        <v>4</v>
      </c>
      <c r="P14" s="354" t="s">
        <v>3</v>
      </c>
      <c r="Q14" s="418"/>
      <c r="R14" s="353" t="s">
        <v>4</v>
      </c>
      <c r="S14" s="354" t="s">
        <v>3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355</v>
      </c>
      <c r="F16" s="428" t="s">
        <v>0</v>
      </c>
      <c r="G16" s="282" t="s">
        <v>452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356</v>
      </c>
      <c r="F17" s="429"/>
      <c r="G17" s="282" t="s">
        <v>453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357</v>
      </c>
      <c r="F18" s="427" t="s">
        <v>451</v>
      </c>
      <c r="G18" s="282" t="s">
        <v>452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48" customHeight="1">
      <c r="A19" s="285"/>
      <c r="B19" s="285"/>
      <c r="C19" s="285"/>
      <c r="D19" s="286"/>
      <c r="E19" s="287" t="s">
        <v>358</v>
      </c>
      <c r="F19" s="427"/>
      <c r="G19" s="282" t="s">
        <v>453</v>
      </c>
      <c r="H19" s="279"/>
      <c r="I19" s="279"/>
      <c r="J19" s="279"/>
      <c r="K19" s="279">
        <v>3521</v>
      </c>
      <c r="L19" s="279"/>
      <c r="M19" s="279"/>
      <c r="N19" s="279"/>
      <c r="O19" s="279"/>
      <c r="P19" s="279"/>
      <c r="Q19" s="279"/>
      <c r="R19" s="279"/>
      <c r="S19" s="280"/>
      <c r="T19" s="200">
        <v>42186</v>
      </c>
      <c r="U19" s="200">
        <v>42369</v>
      </c>
      <c r="V19" s="201" t="s">
        <v>849</v>
      </c>
      <c r="W19" s="202" t="s">
        <v>840</v>
      </c>
      <c r="X19" s="199" t="s">
        <v>850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359</v>
      </c>
      <c r="F20" s="427" t="s">
        <v>454</v>
      </c>
      <c r="G20" s="282" t="s">
        <v>452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360</v>
      </c>
      <c r="F21" s="427"/>
      <c r="G21" s="282" t="s">
        <v>453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26" t="s">
        <v>466</v>
      </c>
      <c r="G22" s="282" t="s">
        <v>452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26"/>
      <c r="G23" s="282" t="s">
        <v>453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26" t="s">
        <v>467</v>
      </c>
      <c r="G24" s="282" t="s">
        <v>452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26"/>
      <c r="G25" s="282" t="s">
        <v>453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361</v>
      </c>
      <c r="F26" s="426" t="s">
        <v>468</v>
      </c>
      <c r="G26" s="282" t="s">
        <v>452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362</v>
      </c>
      <c r="F27" s="426"/>
      <c r="G27" s="282" t="s">
        <v>453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363</v>
      </c>
      <c r="F28" s="426" t="s">
        <v>469</v>
      </c>
      <c r="G28" s="282" t="s">
        <v>452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364</v>
      </c>
      <c r="F29" s="426"/>
      <c r="G29" s="282" t="s">
        <v>453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365</v>
      </c>
      <c r="F30" s="427" t="s">
        <v>455</v>
      </c>
      <c r="G30" s="282" t="s">
        <v>452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482</v>
      </c>
      <c r="E31" s="287" t="s">
        <v>366</v>
      </c>
      <c r="F31" s="427"/>
      <c r="G31" s="282" t="s">
        <v>453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481</v>
      </c>
      <c r="E32" s="293"/>
      <c r="F32" s="294" t="s">
        <v>470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/>
  <mergeCells count="29">
    <mergeCell ref="E10:X10"/>
    <mergeCell ref="E12:E14"/>
    <mergeCell ref="F12:G14"/>
    <mergeCell ref="H12:J12"/>
    <mergeCell ref="K12:M12"/>
    <mergeCell ref="N12:P12"/>
    <mergeCell ref="Q12:S12"/>
    <mergeCell ref="T12:T14"/>
    <mergeCell ref="U12:U14"/>
    <mergeCell ref="V12:V14"/>
    <mergeCell ref="W12:W14"/>
    <mergeCell ref="X12:X14"/>
    <mergeCell ref="H13:H14"/>
    <mergeCell ref="I13:J13"/>
    <mergeCell ref="K13:K14"/>
    <mergeCell ref="L13:M13"/>
    <mergeCell ref="N13:N14"/>
    <mergeCell ref="O13:P13"/>
    <mergeCell ref="Q13:Q14"/>
    <mergeCell ref="R13:S13"/>
    <mergeCell ref="F26:F27"/>
    <mergeCell ref="F28:F29"/>
    <mergeCell ref="F30:F31"/>
    <mergeCell ref="F15:G15"/>
    <mergeCell ref="F16:F17"/>
    <mergeCell ref="F18:F19"/>
    <mergeCell ref="F20:F21"/>
    <mergeCell ref="F22:F23"/>
    <mergeCell ref="F24:F25"/>
  </mergeCells>
  <dataValidations count="2">
    <dataValidation type="date" allowBlank="1" showInputMessage="1" showErrorMessage="1" sqref="T16:U31">
      <formula1>1</formula1>
      <formula2>73051</formula2>
    </dataValidation>
    <dataValidation type="decimal" allowBlank="1" showInputMessage="1" showErrorMessage="1" sqref="H16:S31">
      <formula1>-9999999999999990000000000000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F37" sqref="F3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349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352</v>
      </c>
      <c r="G14" s="316" t="s">
        <v>202</v>
      </c>
      <c r="H14" s="355"/>
      <c r="I14" s="298"/>
      <c r="K14" s="327">
        <f>SUM(K15:K17)</f>
        <v>0</v>
      </c>
    </row>
    <row r="15" spans="4:11" ht="22.5">
      <c r="D15" s="205"/>
      <c r="E15" s="313" t="s">
        <v>485</v>
      </c>
      <c r="F15" s="297" t="s">
        <v>203</v>
      </c>
      <c r="G15" s="316" t="s">
        <v>202</v>
      </c>
      <c r="H15" s="355"/>
      <c r="I15" s="298"/>
      <c r="K15" s="327">
        <f>IF(H15="",0,1)</f>
        <v>0</v>
      </c>
    </row>
    <row r="16" spans="4:11" ht="22.5">
      <c r="D16" s="205"/>
      <c r="E16" s="313" t="s">
        <v>486</v>
      </c>
      <c r="F16" s="297" t="s">
        <v>204</v>
      </c>
      <c r="G16" s="316" t="s">
        <v>202</v>
      </c>
      <c r="H16" s="355"/>
      <c r="I16" s="298"/>
      <c r="K16" s="327">
        <f>IF(H16="",0,1)</f>
        <v>0</v>
      </c>
    </row>
    <row r="17" spans="4:11" ht="22.5">
      <c r="D17" s="205"/>
      <c r="E17" s="313" t="s">
        <v>487</v>
      </c>
      <c r="F17" s="297" t="s">
        <v>212</v>
      </c>
      <c r="G17" s="316" t="s">
        <v>202</v>
      </c>
      <c r="H17" s="355"/>
      <c r="I17" s="298"/>
      <c r="K17" s="327">
        <f>IF(H17="",0,1)</f>
        <v>0</v>
      </c>
    </row>
    <row r="18" spans="4:9" ht="22.5">
      <c r="D18" s="205"/>
      <c r="E18" s="314" t="s">
        <v>107</v>
      </c>
      <c r="F18" s="296" t="s">
        <v>488</v>
      </c>
      <c r="G18" s="316" t="s">
        <v>202</v>
      </c>
      <c r="H18" s="355"/>
      <c r="I18" s="298"/>
    </row>
    <row r="19" spans="4:9" ht="22.5">
      <c r="D19" s="205"/>
      <c r="E19" s="314" t="s">
        <v>346</v>
      </c>
      <c r="F19" s="296" t="s">
        <v>489</v>
      </c>
      <c r="G19" s="316" t="s">
        <v>202</v>
      </c>
      <c r="H19" s="355"/>
      <c r="I19" s="298"/>
    </row>
    <row r="20" spans="4:9" ht="33.75">
      <c r="D20" s="205"/>
      <c r="E20" s="314" t="s">
        <v>108</v>
      </c>
      <c r="F20" s="296" t="s">
        <v>490</v>
      </c>
      <c r="G20" s="316" t="s">
        <v>201</v>
      </c>
      <c r="H20" s="355"/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/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305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367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5" t="s">
        <v>348</v>
      </c>
      <c r="F10" s="406"/>
      <c r="G10" s="407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350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345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417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418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419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420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421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423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424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425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426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427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428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429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430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431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432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433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434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435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436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437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438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439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440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441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442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443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444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445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446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447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448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449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450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306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4"/>
      <c r="H14" s="115"/>
    </row>
    <row r="15" spans="3:8" ht="36" customHeight="1">
      <c r="C15" s="111"/>
      <c r="D15" s="112"/>
      <c r="E15" s="131" t="s">
        <v>485</v>
      </c>
      <c r="F15" s="328" t="s">
        <v>372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2" t="s">
        <v>482</v>
      </c>
      <c r="E19" s="323"/>
      <c r="F19" s="324"/>
      <c r="G19" s="326"/>
      <c r="H19" s="115"/>
    </row>
    <row r="20" spans="3:8" ht="11.25">
      <c r="C20" s="111"/>
      <c r="D20" s="322" t="s">
        <v>481</v>
      </c>
      <c r="E20" s="320"/>
      <c r="F20" s="329" t="s">
        <v>373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Шемякина Галина</cp:lastModifiedBy>
  <cp:lastPrinted>2012-11-23T09:07:13Z</cp:lastPrinted>
  <dcterms:created xsi:type="dcterms:W3CDTF">2007-06-09T08:43:05Z</dcterms:created>
  <dcterms:modified xsi:type="dcterms:W3CDTF">2014-11-19T15:31:27Z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